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13" documentId="13_ncr:1_{E30FC02E-B980-4EF4-B636-7D08B6A072A4}" xr6:coauthVersionLast="47" xr6:coauthVersionMax="47" xr10:uidLastSave="{DAE86A5E-788D-4DB0-A85F-B4E42A000808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Revised 2023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'Revised 2023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'Revised 2023 Debt Data'!$A$1:$M$96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'Revised 2023 Debt Data'!#REF!,'Revised 2023 Debt Data'!#REF!,'Revised 2023 Debt Data'!#REF!,'Revised 2023 Debt Data'!#REF!,'Revised 2023 Debt Data'!#REF!,'Revised 2023 Debt Data'!#REF!,'Revised 2023 Debt Data'!#REF!</definedName>
    <definedName name="Z_0CC3483B_CCC2_4439_B652_911CBAEC7E20_.wvu.PrintArea" localSheetId="1" hidden="1">'Revised 2023 Debt Data'!$A$21:$A$93</definedName>
    <definedName name="Z_0CC3483B_CCC2_4439_B652_911CBAEC7E20_.wvu.Rows" localSheetId="1" hidden="1">'Revised 2023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<sst xmlns="http://schemas.openxmlformats.org/spreadsheetml/2006/main" count="219" uniqueCount="155">
  <si>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</si>
  <si>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</si>
  <si>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</si>
  <si>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</si>
  <si>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</si>
  <si>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</si>
  <si>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</si>
  <si>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</si>
  <si>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</si>
  <si>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</si>
  <si>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</si>
  <si>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</si>
  <si>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</si>
  <si>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</si>
  <si>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</si>
  <si>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</si>
  <si>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</si>
  <si>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</si>
  <si>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</si>
  <si>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</si>
  <si>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</si>
  <si>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</si>
  <si>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</si>
  <si>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</si>
  <si>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</si>
  <si>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</si>
  <si>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</si>
  <si>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</si>
  <si>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JAN-2023</t>
  </si>
  <si>
    <t>FEB-2023</t>
  </si>
  <si>
    <t>MAR-2023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</si>
  <si>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</si>
  <si>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</si>
  <si>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</si>
  <si>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</si>
  <si>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</si>
  <si>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</si>
  <si>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</si>
  <si>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</si>
  <si>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</si>
  <si>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</si>
  <si>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</si>
  <si>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</si>
  <si>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</si>
  <si>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</si>
  <si>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</si>
  <si>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</si>
  <si>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</si>
  <si>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</si>
  <si>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</si>
  <si>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</si>
  <si>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</si>
  <si>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</si>
  <si>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</si>
  <si>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</si>
  <si>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</si>
  <si>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</si>
  <si>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</si>
  <si>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</si>
  <si>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</si>
  <si>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</si>
  <si>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</si>
  <si>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</si>
  <si>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</si>
  <si>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</si>
  <si>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</si>
  <si>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</si>
  <si>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</si>
  <si>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</si>
  <si>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</si>
  <si>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</si>
  <si>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</si>
  <si>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</si>
  <si>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</si>
  <si>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</si>
  <si>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</si>
  <si>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</si>
  <si>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</si>
  <si>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</si>
  <si>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</si>
  <si>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</si>
  <si>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</si>
  <si>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</si>
  <si>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</si>
  <si>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</si>
  <si>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</si>
  <si>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</si>
  <si>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</si>
  <si>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</si>
  <si>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</si>
  <si>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</si>
  <si>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</si>
  <si>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</si>
  <si>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</si>
  <si>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</si>
  <si>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</si>
  <si>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</si>
  <si>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</si>
  <si>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</si>
  <si>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</si>
  <si>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</si>
  <si>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</si>
  <si>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</si>
  <si>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</si>
  <si>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</si>
  <si>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</si>
  <si>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</si>
  <si>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</si>
  <si>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</si>
  <si>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</si>
  <si>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</si>
  <si>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</si>
  <si>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</si>
  <si>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</si>
  <si>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</si>
  <si>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</si>
  <si>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</si>
  <si>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</si>
  <si>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</si>
  <si>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</si>
  <si>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</si>
  <si>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</si>
  <si>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</si>
  <si>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</si>
  <si>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</si>
  <si>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</si>
  <si>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</si>
  <si>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</si>
  <si>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</si>
  <si>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</si>
  <si>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</si>
  <si>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</si>
  <si>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</si>
  <si>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</si>
  <si>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</si>
  <si>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</si>
  <si>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</si>
  <si>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</si>
  <si>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</si>
  <si>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</si>
  <si>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</si>
  <si>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</si>
  <si>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</si>
  <si>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</si>
  <si>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</si>
  <si>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</si>
  <si>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</si>
  <si>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</si>
  <si>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</si>
  <si>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</si>
  <si>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</si>
  <si>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- 2023 (US$'MIL) - PROVISIONAL</t>
  </si>
  <si>
    <t>CENTRAL GOVERNMENT EXTERNAL DEBT STOCK - 2023 (US$'MIL)</t>
  </si>
  <si>
    <t>CENTRAL GOVERNMENT DOMESTIC DEBT STOCK - 2023 (US$'MIL)</t>
  </si>
  <si>
    <t>HOLDERS OF CENTRAL GOVERNMENT DOMESTIC DEBT - 2023 (US$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</si>
</sst>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43" applyFont="1" applyFill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43" fontId="5" fillId="0" borderId="0" xfId="43" applyNumberFormat="1" applyFont="1"/>
    <xf numFmtId="165" fontId="42" fillId="0" borderId="16" xfId="93" quotePrefix="1" applyNumberFormat="1" applyFont="1" applyBorder="1" applyAlignment="1">
      <alignment horizontal="right"/>
    </xf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15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8" fillId="21" borderId="24" xfId="93" applyFont="1" applyFill="1" applyBorder="1" applyAlignment="1">
      <alignment horizontal="right"/>
    </xf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5"/>
      <c r="B2" s="105" t="s">
        <v>126</v>
      </c>
      <c r="C2" s="106"/>
      <c r="D2" s="105" t="s">
        <v>130</v>
      </c>
      <c r="E2" s="106"/>
      <c r="F2" s="105" t="s">
        <v>126</v>
      </c>
      <c r="G2" s="107"/>
      <c r="H2" s="106"/>
    </row>
    <row r="3" spans="1:8" ht="51.75" thickBot="1">
      <c r="A3" s="79"/>
      <c r="B3" s="64" t="s">
        <v>128</v>
      </c>
      <c r="C3" s="53" t="s">
        <v>127</v>
      </c>
      <c r="D3" s="74" t="s">
        <v>131</v>
      </c>
      <c r="E3" s="54" t="s">
        <v>139</v>
      </c>
      <c r="F3" s="64" t="s">
        <v>132</v>
      </c>
      <c r="G3" s="54" t="s">
        <v>134</v>
      </c>
      <c r="H3" s="74" t="s">
        <v>133</v>
      </c>
    </row>
    <row r="4" spans="1:8">
      <c r="A4" s="75"/>
      <c r="B4" s="65"/>
      <c r="C4" s="2"/>
      <c r="D4" s="75"/>
      <c r="F4" s="75"/>
      <c r="H4" s="78"/>
    </row>
    <row r="5" spans="1:8">
      <c r="A5" s="75"/>
      <c r="B5" s="65"/>
      <c r="C5" s="2"/>
      <c r="D5" s="75"/>
      <c r="F5" s="75"/>
      <c r="H5" s="75"/>
    </row>
    <row r="6" spans="1:8">
      <c r="A6" s="80" t="s">
        <v>123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>
        <f t="shared" si="0"/>
        <v>52366.821176431185</v>
      </c>
      <c r="G6" s="55" t="e">
        <f t="shared" si="0"/>
        <v>#REF!</v>
      </c>
      <c r="H6" s="66" t="e">
        <f t="shared" si="0"/>
        <v>#REF!</v>
      </c>
    </row>
    <row r="7" spans="1:8">
      <c r="A7" s="75"/>
      <c r="B7" s="67"/>
      <c r="C7" s="56"/>
      <c r="D7" s="68"/>
      <c r="E7" s="57"/>
      <c r="F7" s="68"/>
      <c r="G7" s="57"/>
      <c r="H7" s="68"/>
    </row>
    <row r="8" spans="1:8" s="1" customFormat="1">
      <c r="A8" s="80" t="s">
        <v>124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>
        <f t="shared" si="1"/>
        <v>30278.759113392709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142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>
        <f>'Revised 2023 Debt Data'!M15</f>
        <v>9210.1530539830455</v>
      </c>
      <c r="G9" s="57" t="e">
        <f>F9*$G$23</f>
        <v>#REF!</v>
      </c>
      <c r="H9" s="68" t="e">
        <f>F9*$C$23</f>
        <v>#REF!</v>
      </c>
    </row>
    <row r="10" spans="1:8">
      <c r="A10" s="81" t="s">
        <v>143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>
        <f>'Revised 2023 Debt Data'!M16</f>
        <v>5473.055488684904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144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>
        <f>'Revised 2023 Debt Data'!M17</f>
        <v>2491.6839657247588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145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>
        <f>'Revised 2023 Debt Data'!M18</f>
        <v>13103.866604999999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>
      <c r="A14" s="80" t="s">
        <v>125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>
        <f t="shared" si="6"/>
        <v>22088.062063038473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141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>
        <f>'Revised 2023 Debt Data'!M23</f>
        <v>5757.5914245244148</v>
      </c>
      <c r="G15" s="57" t="e">
        <f>F15*$G$23</f>
        <v>#REF!</v>
      </c>
      <c r="H15" s="68" t="e">
        <f>G15</f>
        <v>#REF!</v>
      </c>
    </row>
    <row r="16" spans="1:8">
      <c r="A16" s="81" t="s">
        <v>146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>
        <f>'Revised 2023 Debt Data'!M32</f>
        <v>10613.363923428406</v>
      </c>
      <c r="G16" s="57" t="e">
        <f t="shared" ref="G16:G20" si="10">F16*$G$23</f>
        <v>#REF!</v>
      </c>
      <c r="H16" s="68" t="e">
        <f>G16-G17+H17</f>
        <v>#REF!</v>
      </c>
    </row>
    <row r="17" spans="1:8" s="20" customFormat="1">
      <c r="A17" s="86" t="s">
        <v>140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>
        <f>('Revised 2023 Debt Data'!M36+'Revised 2023 Debt Data'!M37+'Revised 2023 Debt Data'!M38+'Revised 2023 Debt Data'!M39+'Revised 2023 Debt Data'!M40)</f>
        <v>803.13618099999985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147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>
        <f>('Revised 2023 Debt Data'!M62+'Revised 2023 Debt Data'!M63+'Revised 2023 Debt Data'!M64+'Revised 2023 Debt Data'!M65+'Revised 2023 Debt Data'!M66+'Revised 2023 Debt Data'!M67+'Revised 2023 Debt Data'!M68+'Revised 2023 Debt Data'!M69)</f>
        <v>5506.8380156754338</v>
      </c>
      <c r="G18" s="57" t="e">
        <f t="shared" si="10"/>
        <v>#REF!</v>
      </c>
      <c r="H18" s="68" t="e">
        <f>G18</f>
        <v>#REF!</v>
      </c>
    </row>
    <row r="19" spans="1:8">
      <c r="A19" s="81" t="s">
        <v>148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>
        <f>'Revised 2023 Debt Data'!M70</f>
        <v>85.036766473799872</v>
      </c>
      <c r="G19" s="57" t="e">
        <f t="shared" si="10"/>
        <v>#REF!</v>
      </c>
      <c r="H19" s="68" t="e">
        <f>G19</f>
        <v>#REF!</v>
      </c>
    </row>
    <row r="20" spans="1:8">
      <c r="A20" s="81" t="s">
        <v>149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>
        <f>'Revised 2023 Debt Data'!M77</f>
        <v>125.23193293641647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>
      <c r="A22" s="83" t="s">
        <v>135</v>
      </c>
      <c r="B22" s="69"/>
      <c r="C22" s="58"/>
      <c r="D22" s="69"/>
      <c r="E22" s="58"/>
      <c r="F22" s="69"/>
      <c r="G22" s="58"/>
      <c r="H22" s="69"/>
    </row>
    <row r="23" spans="1:8" s="52" customFormat="1">
      <c r="A23" s="76" t="s">
        <v>129</v>
      </c>
      <c r="B23" s="70"/>
      <c r="C23" s="60" t="e">
        <f>#REF!</f>
        <v>#REF!</v>
      </c>
      <c r="D23" s="70"/>
      <c r="E23" s="60"/>
      <c r="F23" s="76"/>
      <c r="G23" s="60" t="e">
        <f>'Revised 2023 Debt Data'!#REF!</f>
        <v>#REF!</v>
      </c>
      <c r="H23" s="70"/>
    </row>
    <row r="24" spans="1:8" s="51" customFormat="1">
      <c r="A24" s="77" t="s">
        <v>27</v>
      </c>
      <c r="B24" s="71"/>
      <c r="C24" s="59" t="e">
        <f>#REF!</f>
        <v>#REF!</v>
      </c>
      <c r="D24" s="71"/>
      <c r="E24" s="59"/>
      <c r="F24" s="77"/>
      <c r="G24" s="59">
        <f>'Revised 2023 Debt Data'!M98</f>
        <v>887748.12397319882</v>
      </c>
      <c r="H24" s="71"/>
    </row>
    <row r="25" spans="1:8" s="51" customFormat="1">
      <c r="A25" s="77" t="s">
        <v>136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>
      <c r="A26" s="84" t="s">
        <v>138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137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0.28515625" defaultRowHeight="12.75"/>
  <cols>
    <col min="1" max="1" width="54.42578125" style="98" customWidth="1"/>
    <col min="2" max="12" width="11.85546875" style="98" customWidth="1"/>
    <col min="13" max="13" width="11.85546875" style="98" bestFit="1" customWidth="1"/>
    <col min="14" max="212" width="9.140625" style="98" customWidth="1"/>
    <col min="213" max="213" width="41" style="98" customWidth="1"/>
    <col min="214" max="214" width="11.28515625" style="98" bestFit="1" customWidth="1"/>
    <col min="215" max="215" width="10.5703125" style="98" bestFit="1" customWidth="1"/>
    <col min="216" max="216" width="10.28515625" style="98" bestFit="1"/>
    <col min="217" max="16384" width="10.28515625" style="98"/>
  </cols>
  <sheetData>
    <row r="1" spans="1:13" ht="21" thickBot="1">
      <c r="A1" s="109" t="s">
        <v>151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s="4" customFormat="1">
      <c r="A2" s="1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90"/>
    </row>
    <row r="3" spans="1:13" s="6" customFormat="1">
      <c r="A3" s="91" t="s">
        <v>112</v>
      </c>
      <c r="B3" s="92" t="s">
        <v>28</v>
      </c>
      <c r="C3" s="92" t="s">
        <v>29</v>
      </c>
      <c r="D3" s="92" t="s">
        <v>30</v>
      </c>
      <c r="E3" s="92" t="s">
        <v>31</v>
      </c>
      <c r="F3" s="92" t="s">
        <v>32</v>
      </c>
      <c r="G3" s="92" t="s">
        <v>33</v>
      </c>
      <c r="H3" s="92" t="s">
        <v>34</v>
      </c>
      <c r="I3" s="92" t="s">
        <v>35</v>
      </c>
      <c r="J3" s="92" t="s">
        <v>36</v>
      </c>
      <c r="K3" s="92" t="s">
        <v>37</v>
      </c>
      <c r="L3" s="92" t="s">
        <v>38</v>
      </c>
      <c r="M3" s="92" t="s">
        <v>39</v>
      </c>
    </row>
    <row r="4" spans="1:13">
      <c r="A4" s="98" t="s">
        <v>150</v>
      </c>
      <c r="B4" s="99">
        <v>29345.154924543876</v>
      </c>
      <c r="C4" s="99">
        <v>29123.553180451858</v>
      </c>
      <c r="D4" s="99">
        <v>29380.202735348652</v>
      </c>
      <c r="E4" s="99">
        <v>29474.799299192498</v>
      </c>
      <c r="F4" s="99">
        <v>29923.255932403466</v>
      </c>
      <c r="G4" s="99">
        <v>29870.545969471576</v>
      </c>
      <c r="H4" s="99">
        <v>30067.396694694911</v>
      </c>
      <c r="I4" s="99">
        <v>29995.036061955332</v>
      </c>
      <c r="J4" s="99">
        <v>29729.191638475841</v>
      </c>
      <c r="K4" s="99">
        <v>29774.12645000721</v>
      </c>
      <c r="L4" s="99">
        <v>30121.239614606795</v>
      </c>
      <c r="M4" s="99">
        <v>30278.759113392709</v>
      </c>
    </row>
    <row r="5" spans="1:13">
      <c r="A5" s="98" t="s">
        <v>111</v>
      </c>
      <c r="B5" s="99">
        <v>22841.725766138745</v>
      </c>
      <c r="C5" s="99">
        <v>22865.872822348298</v>
      </c>
      <c r="D5" s="99">
        <v>23008.225758706194</v>
      </c>
      <c r="E5" s="99">
        <v>23201.630733413949</v>
      </c>
      <c r="F5" s="99">
        <v>23242.619756303044</v>
      </c>
      <c r="G5" s="99">
        <v>23209.650902717731</v>
      </c>
      <c r="H5" s="99">
        <v>23383.749103655409</v>
      </c>
      <c r="I5" s="99">
        <v>23580.078214513382</v>
      </c>
      <c r="J5" s="99">
        <v>21773.075503203174</v>
      </c>
      <c r="K5" s="99">
        <v>21403.641981303572</v>
      </c>
      <c r="L5" s="99">
        <v>21576.942619500511</v>
      </c>
      <c r="M5" s="99">
        <v>22088.062063038473</v>
      </c>
    </row>
    <row r="6" spans="1:13" s="4" customFormat="1" ht="13.5" thickBot="1">
      <c r="A6" s="28" t="s">
        <v>109</v>
      </c>
      <c r="B6" s="43">
        <v>52186.880690682621</v>
      </c>
      <c r="C6" s="43">
        <v>51989.426002800159</v>
      </c>
      <c r="D6" s="43">
        <v>52388.428494054846</v>
      </c>
      <c r="E6" s="43">
        <v>52676.430032606448</v>
      </c>
      <c r="F6" s="43">
        <v>53165.87568870651</v>
      </c>
      <c r="G6" s="43">
        <v>53080.196872189306</v>
      </c>
      <c r="H6" s="43">
        <v>53451.145798350321</v>
      </c>
      <c r="I6" s="43">
        <v>53575.11427646871</v>
      </c>
      <c r="J6" s="43">
        <v>51502.267141679011</v>
      </c>
      <c r="K6" s="43">
        <v>51177.768431310782</v>
      </c>
      <c r="L6" s="43">
        <v>51698.182234107306</v>
      </c>
      <c r="M6" s="43">
        <v>52366.821176431185</v>
      </c>
    </row>
    <row r="7" spans="1:13" ht="13.5" thickTop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>
      <c r="A8" s="108" t="s">
        <v>152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 s="100" customFormat="1">
      <c r="A9" s="95" t="s">
        <v>121</v>
      </c>
      <c r="B9" s="93" t="s">
        <v>28</v>
      </c>
      <c r="C9" s="93" t="s">
        <v>29</v>
      </c>
      <c r="D9" s="93" t="s">
        <v>30</v>
      </c>
      <c r="E9" s="93" t="s">
        <v>31</v>
      </c>
      <c r="F9" s="93" t="s">
        <v>32</v>
      </c>
      <c r="G9" s="93" t="s">
        <v>33</v>
      </c>
      <c r="H9" s="93" t="s">
        <v>34</v>
      </c>
      <c r="I9" s="93" t="s">
        <v>35</v>
      </c>
      <c r="J9" s="93" t="s">
        <v>36</v>
      </c>
      <c r="K9" s="93" t="s">
        <v>37</v>
      </c>
      <c r="L9" s="93" t="s">
        <v>38</v>
      </c>
      <c r="M9" s="93" t="s">
        <v>39</v>
      </c>
    </row>
    <row r="10" spans="1:13">
      <c r="A10" s="98" t="s">
        <v>0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>
      <c r="A11" s="98" t="s">
        <v>1</v>
      </c>
      <c r="B11" s="17">
        <v>29345.154924543876</v>
      </c>
      <c r="C11" s="17">
        <v>29123.553180451858</v>
      </c>
      <c r="D11" s="17">
        <v>29380.202735348652</v>
      </c>
      <c r="E11" s="17">
        <v>29474.799299192498</v>
      </c>
      <c r="F11" s="17">
        <v>29923.255932403466</v>
      </c>
      <c r="G11" s="17">
        <v>29870.545969471576</v>
      </c>
      <c r="H11" s="17">
        <v>30067.396694694911</v>
      </c>
      <c r="I11" s="17">
        <v>29995.036061955332</v>
      </c>
      <c r="J11" s="17">
        <v>29729.191638475841</v>
      </c>
      <c r="K11" s="17">
        <v>29774.12645000721</v>
      </c>
      <c r="L11" s="17">
        <v>30121.239614606795</v>
      </c>
      <c r="M11" s="17">
        <v>30278.759113392709</v>
      </c>
    </row>
    <row r="12" spans="1:13" s="4" customFormat="1" ht="13.5" thickBot="1">
      <c r="A12" s="11" t="s">
        <v>16</v>
      </c>
      <c r="B12" s="38">
        <v>29345.154924543876</v>
      </c>
      <c r="C12" s="38">
        <v>29123.553180451858</v>
      </c>
      <c r="D12" s="38">
        <v>29380.202735348652</v>
      </c>
      <c r="E12" s="38">
        <v>29474.799299192498</v>
      </c>
      <c r="F12" s="38">
        <v>29923.255932403466</v>
      </c>
      <c r="G12" s="38">
        <v>29870.545969471576</v>
      </c>
      <c r="H12" s="38">
        <v>30067.396694694911</v>
      </c>
      <c r="I12" s="38">
        <v>29995.036061955332</v>
      </c>
      <c r="J12" s="38">
        <v>29729.191638475841</v>
      </c>
      <c r="K12" s="38">
        <v>29774.12645000721</v>
      </c>
      <c r="L12" s="38">
        <v>30121.239614606795</v>
      </c>
      <c r="M12" s="38">
        <v>30278.759113392709</v>
      </c>
    </row>
    <row r="14" spans="1:13">
      <c r="A14" s="91" t="s">
        <v>120</v>
      </c>
      <c r="B14" s="94" t="s">
        <v>28</v>
      </c>
      <c r="C14" s="94" t="s">
        <v>29</v>
      </c>
      <c r="D14" s="94" t="s">
        <v>30</v>
      </c>
      <c r="E14" s="94" t="s">
        <v>31</v>
      </c>
      <c r="F14" s="94" t="s">
        <v>32</v>
      </c>
      <c r="G14" s="94" t="s">
        <v>33</v>
      </c>
      <c r="H14" s="94" t="s">
        <v>34</v>
      </c>
      <c r="I14" s="94" t="s">
        <v>35</v>
      </c>
      <c r="J14" s="94" t="s">
        <v>36</v>
      </c>
      <c r="K14" s="94" t="s">
        <v>37</v>
      </c>
      <c r="L14" s="94" t="s">
        <v>38</v>
      </c>
      <c r="M14" s="94" t="s">
        <v>39</v>
      </c>
    </row>
    <row r="15" spans="1:13">
      <c r="A15" s="98" t="s">
        <v>2</v>
      </c>
      <c r="B15" s="89">
        <v>8214.236282922102</v>
      </c>
      <c r="C15" s="89">
        <v>8107.6220840050109</v>
      </c>
      <c r="D15" s="89">
        <v>8251.4328082131615</v>
      </c>
      <c r="E15" s="89">
        <v>8332.6996038075795</v>
      </c>
      <c r="F15" s="89">
        <v>8895.4021620769709</v>
      </c>
      <c r="G15" s="89">
        <v>9000.8258841786192</v>
      </c>
      <c r="H15" s="89">
        <v>9025.0718375594843</v>
      </c>
      <c r="I15" s="89">
        <v>8993.7114401387116</v>
      </c>
      <c r="J15" s="89">
        <v>8861.104300943407</v>
      </c>
      <c r="K15" s="89">
        <v>8889.7560697716981</v>
      </c>
      <c r="L15" s="89">
        <v>9089.148636176642</v>
      </c>
      <c r="M15" s="89">
        <v>9210.1530539830455</v>
      </c>
    </row>
    <row r="16" spans="1:13">
      <c r="A16" s="98" t="s">
        <v>3</v>
      </c>
      <c r="B16" s="89">
        <v>5461.3831056133604</v>
      </c>
      <c r="C16" s="89">
        <v>5368.1234146332654</v>
      </c>
      <c r="D16" s="89">
        <v>5453.8630197659932</v>
      </c>
      <c r="E16" s="89">
        <v>5457.7694748458125</v>
      </c>
      <c r="F16" s="89">
        <v>5378.2766859836129</v>
      </c>
      <c r="G16" s="89">
        <v>5244.4062017629694</v>
      </c>
      <c r="H16" s="89">
        <v>5426.9437974802586</v>
      </c>
      <c r="I16" s="89">
        <v>5394.6723573769987</v>
      </c>
      <c r="J16" s="89">
        <v>5293.0627694048271</v>
      </c>
      <c r="K16" s="89">
        <v>5304.8276271375435</v>
      </c>
      <c r="L16" s="89">
        <v>5421.5515588518574</v>
      </c>
      <c r="M16" s="89">
        <v>5473.055488684904</v>
      </c>
    </row>
    <row r="17" spans="1:13">
      <c r="A17" s="98" t="s">
        <v>4</v>
      </c>
      <c r="B17" s="17">
        <v>2565.6689310084139</v>
      </c>
      <c r="C17" s="17">
        <v>2543.9410768135813</v>
      </c>
      <c r="D17" s="17">
        <v>2571.0403023694976</v>
      </c>
      <c r="E17" s="17">
        <v>2580.4636155391063</v>
      </c>
      <c r="F17" s="17">
        <v>2545.7104793428839</v>
      </c>
      <c r="G17" s="17">
        <v>2521.4472785299881</v>
      </c>
      <c r="H17" s="17">
        <v>2511.5144546551692</v>
      </c>
      <c r="I17" s="17">
        <v>2502.785659439623</v>
      </c>
      <c r="J17" s="17">
        <v>2471.157963127609</v>
      </c>
      <c r="K17" s="17">
        <v>2475.6761480979712</v>
      </c>
      <c r="L17" s="17">
        <v>2506.6728145782945</v>
      </c>
      <c r="M17" s="17">
        <v>2491.6839657247588</v>
      </c>
    </row>
    <row r="18" spans="1:13">
      <c r="A18" s="98" t="s">
        <v>5</v>
      </c>
      <c r="B18" s="89">
        <v>13103.866604999999</v>
      </c>
      <c r="C18" s="89">
        <v>13103.866604999999</v>
      </c>
      <c r="D18" s="89">
        <v>13103.866604999999</v>
      </c>
      <c r="E18" s="89">
        <v>13103.866604999999</v>
      </c>
      <c r="F18" s="89">
        <v>13103.866604999999</v>
      </c>
      <c r="G18" s="89">
        <v>13103.866604999999</v>
      </c>
      <c r="H18" s="89">
        <v>13103.866604999999</v>
      </c>
      <c r="I18" s="89">
        <v>13103.866604999999</v>
      </c>
      <c r="J18" s="89">
        <v>13103.866604999999</v>
      </c>
      <c r="K18" s="89">
        <v>13103.866604999999</v>
      </c>
      <c r="L18" s="89">
        <v>13103.866604999999</v>
      </c>
      <c r="M18" s="89">
        <v>13103.866604999999</v>
      </c>
    </row>
    <row r="19" spans="1:13" s="4" customFormat="1" ht="13.5" thickBot="1">
      <c r="A19" s="11" t="s">
        <v>16</v>
      </c>
      <c r="B19" s="38">
        <v>29345.154924543876</v>
      </c>
      <c r="C19" s="38">
        <v>29123.553180451858</v>
      </c>
      <c r="D19" s="38">
        <v>29380.202735348652</v>
      </c>
      <c r="E19" s="38">
        <v>29474.799299192498</v>
      </c>
      <c r="F19" s="38">
        <v>29923.255932403466</v>
      </c>
      <c r="G19" s="38">
        <v>29870.545969471576</v>
      </c>
      <c r="H19" s="38">
        <v>30067.396694694911</v>
      </c>
      <c r="I19" s="38">
        <v>29995.036061955332</v>
      </c>
      <c r="J19" s="38">
        <v>29729.191638475841</v>
      </c>
      <c r="K19" s="38">
        <v>29774.12645000721</v>
      </c>
      <c r="L19" s="38">
        <v>30121.239614606795</v>
      </c>
      <c r="M19" s="38">
        <v>30278.759113392709</v>
      </c>
    </row>
    <row r="20" spans="1:13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108" t="s">
        <v>153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>
      <c r="A22" s="91" t="s">
        <v>122</v>
      </c>
      <c r="B22" s="94" t="s">
        <v>28</v>
      </c>
      <c r="C22" s="94" t="s">
        <v>29</v>
      </c>
      <c r="D22" s="94" t="s">
        <v>30</v>
      </c>
      <c r="E22" s="94" t="s">
        <v>31</v>
      </c>
      <c r="F22" s="94" t="s">
        <v>32</v>
      </c>
      <c r="G22" s="94" t="s">
        <v>33</v>
      </c>
      <c r="H22" s="94" t="s">
        <v>34</v>
      </c>
      <c r="I22" s="94" t="s">
        <v>35</v>
      </c>
      <c r="J22" s="94" t="s">
        <v>36</v>
      </c>
      <c r="K22" s="94" t="s">
        <v>37</v>
      </c>
      <c r="L22" s="94" t="s">
        <v>38</v>
      </c>
      <c r="M22" s="94" t="s">
        <v>39</v>
      </c>
    </row>
    <row r="23" spans="1:13" s="4" customFormat="1">
      <c r="A23" s="34" t="s">
        <v>94</v>
      </c>
      <c r="B23" s="13">
        <v>3588.9387140569897</v>
      </c>
      <c r="C23" s="13">
        <v>4108.3348212519177</v>
      </c>
      <c r="D23" s="13">
        <v>4382.3771969181344</v>
      </c>
      <c r="E23" s="13">
        <v>4514.7596847763589</v>
      </c>
      <c r="F23" s="13">
        <v>4614.2658835853526</v>
      </c>
      <c r="G23" s="13">
        <v>4634.6220850336731</v>
      </c>
      <c r="H23" s="13">
        <v>4844.3441585597366</v>
      </c>
      <c r="I23" s="13">
        <v>5009.6494756945076</v>
      </c>
      <c r="J23" s="13">
        <v>5193.5471957781456</v>
      </c>
      <c r="K23" s="13">
        <v>5239.2952837849607</v>
      </c>
      <c r="L23" s="13">
        <v>5658.5117638957036</v>
      </c>
      <c r="M23" s="13">
        <v>5757.5914245244148</v>
      </c>
    </row>
    <row r="24" spans="1:13">
      <c r="A24" s="35" t="s">
        <v>46</v>
      </c>
      <c r="B24" s="16">
        <v>116.16562372169213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>
      <c r="A25" s="35" t="s">
        <v>47</v>
      </c>
      <c r="B25" s="16">
        <v>56.254521855015589</v>
      </c>
      <c r="C25" s="16">
        <v>55.167038926150134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1:13">
      <c r="A26" s="35" t="s">
        <v>48</v>
      </c>
      <c r="B26" s="16">
        <v>0</v>
      </c>
      <c r="C26" s="16">
        <v>107.56130528302914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35" t="s">
        <v>49</v>
      </c>
      <c r="B27" s="18">
        <v>1923.0542643887718</v>
      </c>
      <c r="C27" s="18">
        <v>2118.1671254186217</v>
      </c>
      <c r="D27" s="18">
        <v>2096.3358063579358</v>
      </c>
      <c r="E27" s="18">
        <v>2133.7977806576437</v>
      </c>
      <c r="F27" s="18">
        <v>2075.2146766259793</v>
      </c>
      <c r="G27" s="18">
        <v>2081.6817507520882</v>
      </c>
      <c r="H27" s="18">
        <v>2183.4420787348645</v>
      </c>
      <c r="I27" s="18">
        <v>2226.0553382264884</v>
      </c>
      <c r="J27" s="18">
        <v>2441.5865969622805</v>
      </c>
      <c r="K27" s="18">
        <v>2516.0520093229934</v>
      </c>
      <c r="L27" s="18">
        <v>2716.2575969492723</v>
      </c>
      <c r="M27" s="18">
        <v>2641.8630263203077</v>
      </c>
    </row>
    <row r="28" spans="1:13">
      <c r="A28" s="35" t="s">
        <v>50</v>
      </c>
      <c r="B28" s="18">
        <v>891.09960630431362</v>
      </c>
      <c r="C28" s="18">
        <v>1062.2490387809371</v>
      </c>
      <c r="D28" s="18">
        <v>1251.7550066701151</v>
      </c>
      <c r="E28" s="18">
        <v>1325.9783511448989</v>
      </c>
      <c r="F28" s="18">
        <v>1515.0842043177263</v>
      </c>
      <c r="G28" s="18">
        <v>1502.95548738037</v>
      </c>
      <c r="H28" s="18">
        <v>1541.8225864966255</v>
      </c>
      <c r="I28" s="18">
        <v>1589.9910286512675</v>
      </c>
      <c r="J28" s="18">
        <v>1453.347457799453</v>
      </c>
      <c r="K28" s="18">
        <v>1425.5981631088264</v>
      </c>
      <c r="L28" s="18">
        <v>1391.9215527378217</v>
      </c>
      <c r="M28" s="18">
        <v>1451.7424423116545</v>
      </c>
    </row>
    <row r="29" spans="1:13">
      <c r="A29" s="35" t="s">
        <v>51</v>
      </c>
      <c r="B29" s="16">
        <v>602.36469778719697</v>
      </c>
      <c r="C29" s="16">
        <v>765.19031284317907</v>
      </c>
      <c r="D29" s="16">
        <v>1034.2863838900839</v>
      </c>
      <c r="E29" s="16">
        <v>1054.9835529738166</v>
      </c>
      <c r="F29" s="16">
        <v>1023.9670026416469</v>
      </c>
      <c r="G29" s="16">
        <v>1049.9848469012152</v>
      </c>
      <c r="H29" s="16">
        <v>1119.0794933282466</v>
      </c>
      <c r="I29" s="16">
        <v>1193.6031088167517</v>
      </c>
      <c r="J29" s="16">
        <v>1298.6131410164123</v>
      </c>
      <c r="K29" s="16">
        <v>1297.6451113531409</v>
      </c>
      <c r="L29" s="16">
        <v>1550.33261420861</v>
      </c>
      <c r="M29" s="16">
        <v>1663.9859558924525</v>
      </c>
    </row>
    <row r="30" spans="1:13">
      <c r="A30" s="35" t="s">
        <v>52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>
      <c r="A31" s="35" t="s">
        <v>53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s="4" customFormat="1">
      <c r="A32" s="34" t="s">
        <v>95</v>
      </c>
      <c r="B32" s="13">
        <v>11233.209326904387</v>
      </c>
      <c r="C32" s="13">
        <v>10183.746426581232</v>
      </c>
      <c r="D32" s="13">
        <v>10054.159491165501</v>
      </c>
      <c r="E32" s="13">
        <v>10072.033450667592</v>
      </c>
      <c r="F32" s="13">
        <v>10030.447559391512</v>
      </c>
      <c r="G32" s="13">
        <v>10009.746276822962</v>
      </c>
      <c r="H32" s="13">
        <v>9980.2065811919238</v>
      </c>
      <c r="I32" s="13">
        <v>10070.589854929141</v>
      </c>
      <c r="J32" s="13">
        <v>11000.5273862171</v>
      </c>
      <c r="K32" s="13">
        <v>10679.85375037841</v>
      </c>
      <c r="L32" s="13">
        <v>10496.701051576489</v>
      </c>
      <c r="M32" s="25">
        <v>10613.363923428406</v>
      </c>
    </row>
    <row r="33" spans="1:13">
      <c r="A33" s="35" t="s">
        <v>54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>
      <c r="A34" s="35" t="s">
        <v>118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>
      <c r="A35" s="35" t="s">
        <v>55</v>
      </c>
      <c r="B35" s="18">
        <v>1041.1064585897659</v>
      </c>
      <c r="C35" s="18">
        <v>178.28310701287859</v>
      </c>
      <c r="D35" s="18">
        <v>178.26692784478143</v>
      </c>
      <c r="E35" s="18">
        <v>179.27562063647068</v>
      </c>
      <c r="F35" s="18">
        <v>178.93758043359446</v>
      </c>
      <c r="G35" s="18">
        <v>178.53588282876021</v>
      </c>
      <c r="H35" s="18">
        <v>154.24114005686206</v>
      </c>
      <c r="I35" s="18">
        <v>154.05782284843318</v>
      </c>
      <c r="J35" s="18">
        <v>54.912710012957092</v>
      </c>
      <c r="K35" s="18">
        <v>53.173990938398532</v>
      </c>
      <c r="L35" s="18">
        <v>43.59303256462568</v>
      </c>
      <c r="M35" s="18">
        <v>33.564155449488361</v>
      </c>
    </row>
    <row r="36" spans="1:13">
      <c r="A36" s="35" t="s">
        <v>56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>
      <c r="A37" s="35" t="s">
        <v>57</v>
      </c>
      <c r="B37" s="18">
        <v>462.91</v>
      </c>
      <c r="C37" s="18">
        <v>462.91</v>
      </c>
      <c r="D37" s="18">
        <v>462.91</v>
      </c>
      <c r="E37" s="18">
        <v>462.91</v>
      </c>
      <c r="F37" s="18">
        <v>462.91</v>
      </c>
      <c r="G37" s="18">
        <v>462.91</v>
      </c>
      <c r="H37" s="18">
        <v>462.91</v>
      </c>
      <c r="I37" s="18">
        <v>462.91</v>
      </c>
      <c r="J37" s="18">
        <v>48.306849999999997</v>
      </c>
      <c r="K37" s="18">
        <v>48.306849999999997</v>
      </c>
      <c r="L37" s="18">
        <v>11.362622</v>
      </c>
      <c r="M37" s="18">
        <v>11.362622</v>
      </c>
    </row>
    <row r="38" spans="1:13">
      <c r="A38" s="35" t="s">
        <v>58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386.41272199999997</v>
      </c>
      <c r="K38" s="18">
        <v>386.41272199999997</v>
      </c>
      <c r="L38" s="18">
        <v>386.41272199999997</v>
      </c>
      <c r="M38" s="18">
        <v>386.41272199999997</v>
      </c>
    </row>
    <row r="39" spans="1:13">
      <c r="A39" s="35" t="s">
        <v>59</v>
      </c>
      <c r="B39" s="18">
        <v>346.08</v>
      </c>
      <c r="C39" s="18">
        <v>346.08</v>
      </c>
      <c r="D39" s="18">
        <v>346.08</v>
      </c>
      <c r="E39" s="18">
        <v>346.08</v>
      </c>
      <c r="F39" s="18">
        <v>346.08</v>
      </c>
      <c r="G39" s="18">
        <v>346.08</v>
      </c>
      <c r="H39" s="18">
        <v>346.08</v>
      </c>
      <c r="I39" s="18">
        <v>346.08</v>
      </c>
      <c r="J39" s="18">
        <v>18.94811500000003</v>
      </c>
      <c r="K39" s="18">
        <v>18.94811500000003</v>
      </c>
      <c r="L39" s="18">
        <v>18.948115000000001</v>
      </c>
      <c r="M39" s="18">
        <v>18.948115000000001</v>
      </c>
    </row>
    <row r="40" spans="1:13">
      <c r="A40" s="35" t="s">
        <v>60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/>
      <c r="J40" s="18">
        <v>386.41272199999997</v>
      </c>
      <c r="K40" s="18">
        <v>386.41272199999997</v>
      </c>
      <c r="L40" s="18">
        <v>386.41272199999997</v>
      </c>
      <c r="M40" s="18">
        <v>386.41272199999997</v>
      </c>
    </row>
    <row r="41" spans="1:13">
      <c r="A41" s="35" t="s">
        <v>61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</row>
    <row r="42" spans="1:13">
      <c r="A42" s="35" t="s">
        <v>62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>
      <c r="A43" s="35" t="s">
        <v>63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</row>
    <row r="44" spans="1:13">
      <c r="A44" s="35" t="s">
        <v>64</v>
      </c>
      <c r="B44" s="18">
        <v>2523.3049740405168</v>
      </c>
      <c r="C44" s="18">
        <v>657.81033698483429</v>
      </c>
      <c r="D44" s="18">
        <v>566.37597351918907</v>
      </c>
      <c r="E44" s="18">
        <v>535.14247059038257</v>
      </c>
      <c r="F44" s="18">
        <v>510.01381654217528</v>
      </c>
      <c r="G44" s="18">
        <v>508.86888472829401</v>
      </c>
      <c r="H44" s="18">
        <v>508.57306028649015</v>
      </c>
      <c r="I44" s="18">
        <v>507.96861588430613</v>
      </c>
      <c r="J44" s="18">
        <v>114.89475822415777</v>
      </c>
      <c r="K44" s="18">
        <v>111.25680796375357</v>
      </c>
      <c r="L44" s="18">
        <v>102.01945217743116</v>
      </c>
      <c r="M44" s="18">
        <v>91.71209120252729</v>
      </c>
    </row>
    <row r="45" spans="1:13">
      <c r="A45" s="35" t="s">
        <v>65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>
      <c r="A46" s="35" t="s">
        <v>66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>
      <c r="A47" s="35" t="s">
        <v>67</v>
      </c>
      <c r="B47" s="18">
        <v>50.1013391576356</v>
      </c>
      <c r="C47" s="18">
        <v>802.0273524953941</v>
      </c>
      <c r="D47" s="18">
        <v>802.29954071492762</v>
      </c>
      <c r="E47" s="18">
        <v>806.83921486132544</v>
      </c>
      <c r="F47" s="18">
        <v>805.3178474221171</v>
      </c>
      <c r="G47" s="18">
        <v>803.50998654875627</v>
      </c>
      <c r="H47" s="18">
        <v>803.04287625691484</v>
      </c>
      <c r="I47" s="18">
        <v>815.52340449275107</v>
      </c>
      <c r="J47" s="18">
        <v>2487.0840477433053</v>
      </c>
      <c r="K47" s="18">
        <v>2408.9505882199182</v>
      </c>
      <c r="L47" s="18">
        <v>2379.9400787645586</v>
      </c>
      <c r="M47" s="18">
        <v>2398.999187469954</v>
      </c>
    </row>
    <row r="48" spans="1:13">
      <c r="A48" s="35" t="s">
        <v>68</v>
      </c>
      <c r="B48" s="18">
        <v>0</v>
      </c>
      <c r="C48" s="18">
        <v>297.25906128894655</v>
      </c>
      <c r="D48" s="18">
        <v>297.25437595854544</v>
      </c>
      <c r="E48" s="18">
        <v>298.93633878784004</v>
      </c>
      <c r="F48" s="18">
        <v>298.37266760794313</v>
      </c>
      <c r="G48" s="18">
        <v>297.70284975506007</v>
      </c>
      <c r="H48" s="18">
        <v>297.52978399687527</v>
      </c>
      <c r="I48" s="18">
        <v>297.17616673622325</v>
      </c>
      <c r="J48" s="18">
        <v>295.74411963720127</v>
      </c>
      <c r="K48" s="18">
        <v>286.379876971334</v>
      </c>
      <c r="L48" s="18">
        <v>282.93106147078828</v>
      </c>
      <c r="M48" s="18">
        <v>280.32260275736559</v>
      </c>
    </row>
    <row r="49" spans="1:13">
      <c r="A49" s="35" t="s">
        <v>69</v>
      </c>
      <c r="B49" s="18">
        <v>2393.204021452435</v>
      </c>
      <c r="C49" s="18">
        <v>685.86807502064744</v>
      </c>
      <c r="D49" s="18">
        <v>660.67297695860896</v>
      </c>
      <c r="E49" s="18">
        <v>664.41128152008253</v>
      </c>
      <c r="F49" s="18">
        <v>663.15847467662593</v>
      </c>
      <c r="G49" s="18">
        <v>661.66974788006576</v>
      </c>
      <c r="H49" s="18">
        <v>661.28509460355519</v>
      </c>
      <c r="I49" s="18">
        <v>660.49915035110962</v>
      </c>
      <c r="J49" s="18">
        <v>134.54276733011804</v>
      </c>
      <c r="K49" s="18">
        <v>130.28269573930467</v>
      </c>
      <c r="L49" s="18">
        <v>128.71372732828897</v>
      </c>
      <c r="M49" s="18">
        <v>128.64155535334112</v>
      </c>
    </row>
    <row r="50" spans="1:13">
      <c r="A50" s="35" t="s">
        <v>70</v>
      </c>
      <c r="B50" s="18">
        <v>0</v>
      </c>
      <c r="C50" s="18">
        <v>802.0273524953941</v>
      </c>
      <c r="D50" s="18">
        <v>802.29954071492762</v>
      </c>
      <c r="E50" s="18">
        <v>806.83921486132544</v>
      </c>
      <c r="F50" s="18">
        <v>805.3178474221171</v>
      </c>
      <c r="G50" s="18">
        <v>803.50998654875627</v>
      </c>
      <c r="H50" s="18">
        <v>803.04287625691484</v>
      </c>
      <c r="I50" s="18">
        <v>816.12497269147718</v>
      </c>
      <c r="J50" s="18">
        <v>2460.4126063561762</v>
      </c>
      <c r="K50" s="18">
        <v>2383.1512315064911</v>
      </c>
      <c r="L50" s="18">
        <v>2354.4514185367871</v>
      </c>
      <c r="M50" s="18">
        <v>2382.1647719936818</v>
      </c>
    </row>
    <row r="51" spans="1:13">
      <c r="A51" s="35" t="s">
        <v>71</v>
      </c>
      <c r="B51" s="18">
        <v>0</v>
      </c>
      <c r="C51" s="18">
        <v>297.25906128894655</v>
      </c>
      <c r="D51" s="18">
        <v>297.25437595854544</v>
      </c>
      <c r="E51" s="18">
        <v>298.93633878784004</v>
      </c>
      <c r="F51" s="18">
        <v>298.37266760794313</v>
      </c>
      <c r="G51" s="18">
        <v>297.70284975506007</v>
      </c>
      <c r="H51" s="18">
        <v>297.52978399687527</v>
      </c>
      <c r="I51" s="18">
        <v>297.17616673622325</v>
      </c>
      <c r="J51" s="18">
        <v>295.74411963720127</v>
      </c>
      <c r="K51" s="18">
        <v>286.379876971334</v>
      </c>
      <c r="L51" s="18">
        <v>282.93106147078828</v>
      </c>
      <c r="M51" s="18">
        <v>280.32260275736559</v>
      </c>
    </row>
    <row r="52" spans="1:13">
      <c r="A52" s="35" t="s">
        <v>72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>
      <c r="A53" s="35" t="s">
        <v>73</v>
      </c>
      <c r="B53" s="18">
        <v>1033.3211397184714</v>
      </c>
      <c r="C53" s="18">
        <v>444.79747801384968</v>
      </c>
      <c r="D53" s="18">
        <v>439.3474276042943</v>
      </c>
      <c r="E53" s="18">
        <v>441.83339956011059</v>
      </c>
      <c r="F53" s="18">
        <v>441.0002832027692</v>
      </c>
      <c r="G53" s="18">
        <v>440.01028011306312</v>
      </c>
      <c r="H53" s="18">
        <v>439.75448574361212</v>
      </c>
      <c r="I53" s="18">
        <v>439.23183293716318</v>
      </c>
      <c r="J53" s="18">
        <v>92.287386895335445</v>
      </c>
      <c r="K53" s="18">
        <v>89.365261218088349</v>
      </c>
      <c r="L53" s="18">
        <v>88.289053275830909</v>
      </c>
      <c r="M53" s="18">
        <v>88.355461764301907</v>
      </c>
    </row>
    <row r="54" spans="1:13">
      <c r="A54" s="35" t="s">
        <v>74</v>
      </c>
      <c r="B54" s="18">
        <v>0</v>
      </c>
      <c r="C54" s="18">
        <v>778.91268807347774</v>
      </c>
      <c r="D54" s="18">
        <v>779.1654788416688</v>
      </c>
      <c r="E54" s="18">
        <v>783.57425287251419</v>
      </c>
      <c r="F54" s="18">
        <v>782.09675359810535</v>
      </c>
      <c r="G54" s="18">
        <v>780.34102184009373</v>
      </c>
      <c r="H54" s="18">
        <v>779.88738053065197</v>
      </c>
      <c r="I54" s="18">
        <v>793.17647765418883</v>
      </c>
      <c r="J54" s="18">
        <v>824.13781115030235</v>
      </c>
      <c r="K54" s="18">
        <v>798.70169922453601</v>
      </c>
      <c r="L54" s="18">
        <v>789.08309462937621</v>
      </c>
      <c r="M54" s="18">
        <v>808.21339794656967</v>
      </c>
    </row>
    <row r="55" spans="1:13">
      <c r="A55" s="35" t="s">
        <v>75</v>
      </c>
      <c r="B55" s="18">
        <v>1305.3174864187017</v>
      </c>
      <c r="C55" s="18">
        <v>531.72007015601309</v>
      </c>
      <c r="D55" s="18">
        <v>522.50846169901899</v>
      </c>
      <c r="E55" s="18">
        <v>525.46498608233776</v>
      </c>
      <c r="F55" s="18">
        <v>524.47417489524503</v>
      </c>
      <c r="G55" s="18">
        <v>523.29678097194324</v>
      </c>
      <c r="H55" s="18">
        <v>522.99256905650782</v>
      </c>
      <c r="I55" s="18">
        <v>522.37098691731228</v>
      </c>
      <c r="J55" s="18">
        <v>97.091014882666272</v>
      </c>
      <c r="K55" s="18">
        <v>90.415058377624803</v>
      </c>
      <c r="L55" s="18">
        <v>81.694639705945647</v>
      </c>
      <c r="M55" s="18">
        <v>81.480393946157548</v>
      </c>
    </row>
    <row r="56" spans="1:13">
      <c r="A56" s="35" t="s">
        <v>76</v>
      </c>
      <c r="B56" s="18">
        <v>0</v>
      </c>
      <c r="C56" s="18">
        <v>778.91268807347774</v>
      </c>
      <c r="D56" s="18">
        <v>779.1654788416688</v>
      </c>
      <c r="E56" s="18">
        <v>783.57425287251419</v>
      </c>
      <c r="F56" s="18">
        <v>782.09675359810535</v>
      </c>
      <c r="G56" s="18">
        <v>780.34102184009373</v>
      </c>
      <c r="H56" s="18">
        <v>779.88738053065197</v>
      </c>
      <c r="I56" s="18">
        <v>793.76069541470861</v>
      </c>
      <c r="J56" s="18">
        <v>824.71722421177662</v>
      </c>
      <c r="K56" s="18">
        <v>799.28984377450558</v>
      </c>
      <c r="L56" s="18">
        <v>789.66415627232743</v>
      </c>
      <c r="M56" s="18">
        <v>787.33130494128159</v>
      </c>
    </row>
    <row r="57" spans="1:13">
      <c r="A57" s="35" t="s">
        <v>77</v>
      </c>
      <c r="B57" s="18">
        <v>0</v>
      </c>
      <c r="C57" s="18">
        <v>728.32296089233364</v>
      </c>
      <c r="D57" s="18">
        <v>728.57783416369466</v>
      </c>
      <c r="E57" s="18">
        <v>732.70036669617514</v>
      </c>
      <c r="F57" s="18">
        <v>731.31879468026966</v>
      </c>
      <c r="G57" s="18">
        <v>729.6770545411581</v>
      </c>
      <c r="H57" s="18">
        <v>729.2528660835128</v>
      </c>
      <c r="I57" s="18">
        <v>742.77173985229808</v>
      </c>
      <c r="J57" s="18">
        <v>771.06662647566941</v>
      </c>
      <c r="K57" s="18">
        <v>747.30642127733722</v>
      </c>
      <c r="L57" s="18">
        <v>738.30675972075164</v>
      </c>
      <c r="M57" s="18">
        <v>761.87585468031045</v>
      </c>
    </row>
    <row r="58" spans="1:13">
      <c r="A58" s="35" t="s">
        <v>78</v>
      </c>
      <c r="B58" s="18">
        <v>0</v>
      </c>
      <c r="C58" s="18">
        <v>728.32296089233364</v>
      </c>
      <c r="D58" s="18">
        <v>728.57783416369466</v>
      </c>
      <c r="E58" s="18">
        <v>732.70036669617514</v>
      </c>
      <c r="F58" s="18">
        <v>731.31879468026966</v>
      </c>
      <c r="G58" s="18">
        <v>729.6770545411581</v>
      </c>
      <c r="H58" s="18">
        <v>729.2528660835128</v>
      </c>
      <c r="I58" s="18">
        <v>743.31802961296296</v>
      </c>
      <c r="J58" s="18">
        <v>771.60842346314416</v>
      </c>
      <c r="K58" s="18">
        <v>747.85591234643198</v>
      </c>
      <c r="L58" s="18">
        <v>738.84963337895658</v>
      </c>
      <c r="M58" s="18">
        <v>736.66339622965461</v>
      </c>
    </row>
    <row r="59" spans="1:13">
      <c r="A59" s="35" t="s">
        <v>79</v>
      </c>
      <c r="B59" s="18">
        <v>2077.863907526862</v>
      </c>
      <c r="C59" s="18">
        <v>934.91027300037229</v>
      </c>
      <c r="D59" s="18">
        <v>934.82543001824092</v>
      </c>
      <c r="E59" s="18">
        <v>940.11497914632264</v>
      </c>
      <c r="F59" s="18">
        <v>938.34230834396078</v>
      </c>
      <c r="G59" s="18">
        <v>936.23582038954078</v>
      </c>
      <c r="H59" s="18">
        <v>935.69155162547361</v>
      </c>
      <c r="I59" s="18">
        <v>934.57947242837201</v>
      </c>
      <c r="J59" s="18">
        <v>164.05313975669452</v>
      </c>
      <c r="K59" s="18">
        <v>158.85867160407773</v>
      </c>
      <c r="L59" s="18">
        <v>153.70519243515912</v>
      </c>
      <c r="M59" s="18">
        <v>153.2842739166266</v>
      </c>
    </row>
    <row r="60" spans="1:13">
      <c r="A60" s="35" t="s">
        <v>80</v>
      </c>
      <c r="B60" s="18">
        <v>0</v>
      </c>
      <c r="C60" s="18">
        <v>728.32296089233364</v>
      </c>
      <c r="D60" s="18">
        <v>728.57783416369466</v>
      </c>
      <c r="E60" s="18">
        <v>732.70036669617514</v>
      </c>
      <c r="F60" s="18">
        <v>731.31879468026966</v>
      </c>
      <c r="G60" s="18">
        <v>729.6770545411581</v>
      </c>
      <c r="H60" s="18">
        <v>729.2528660835128</v>
      </c>
      <c r="I60" s="18">
        <v>743.86432037161376</v>
      </c>
      <c r="J60" s="18">
        <v>772.15022144039733</v>
      </c>
      <c r="K60" s="18">
        <v>748.40540524527307</v>
      </c>
      <c r="L60" s="18">
        <v>739.39250884487251</v>
      </c>
      <c r="M60" s="18">
        <v>797.2966920197789</v>
      </c>
    </row>
    <row r="61" spans="1:13" s="4" customFormat="1">
      <c r="A61" s="34" t="s">
        <v>96</v>
      </c>
      <c r="B61" s="13">
        <v>7846.5598472416314</v>
      </c>
      <c r="C61" s="13">
        <v>8408.4363441184214</v>
      </c>
      <c r="D61" s="13">
        <v>8407.7735990852416</v>
      </c>
      <c r="E61" s="13">
        <v>8455.3475418579401</v>
      </c>
      <c r="F61" s="13">
        <v>8439.4042284933494</v>
      </c>
      <c r="G61" s="13">
        <v>8420.4585802030415</v>
      </c>
      <c r="H61" s="13">
        <v>8415.563453906314</v>
      </c>
      <c r="I61" s="13">
        <v>8362.3752308432104</v>
      </c>
      <c r="J61" s="13">
        <v>5447.8942793514252</v>
      </c>
      <c r="K61" s="13">
        <v>5355.4912630478339</v>
      </c>
      <c r="L61" s="13">
        <v>5294.2091525277829</v>
      </c>
      <c r="M61" s="13">
        <v>5591.8747821492334</v>
      </c>
    </row>
    <row r="62" spans="1:13">
      <c r="A62" s="35" t="s">
        <v>81</v>
      </c>
      <c r="B62" s="16">
        <v>0</v>
      </c>
      <c r="C62" s="16">
        <v>404.7177088117042</v>
      </c>
      <c r="D62" s="16">
        <v>404.70104462170923</v>
      </c>
      <c r="E62" s="16">
        <v>406.99097597035768</v>
      </c>
      <c r="F62" s="16">
        <v>406.22355811623248</v>
      </c>
      <c r="G62" s="16">
        <v>405.31162541921526</v>
      </c>
      <c r="H62" s="16">
        <v>405.07600267051805</v>
      </c>
      <c r="I62" s="16">
        <v>413.49562455771087</v>
      </c>
      <c r="J62" s="16">
        <v>434.74283004606968</v>
      </c>
      <c r="K62" s="16">
        <v>421.500123028666</v>
      </c>
      <c r="L62" s="16">
        <v>416.42408146751717</v>
      </c>
      <c r="M62" s="16">
        <v>488.19082703797818</v>
      </c>
    </row>
    <row r="63" spans="1:13">
      <c r="A63" s="35" t="s">
        <v>119</v>
      </c>
      <c r="B63" s="16">
        <v>280.37995890905387</v>
      </c>
      <c r="C63" s="16">
        <v>180.21113874191118</v>
      </c>
      <c r="D63" s="16">
        <v>180.19478460519272</v>
      </c>
      <c r="E63" s="16">
        <v>181.2143858432278</v>
      </c>
      <c r="F63" s="16">
        <v>180.87268992530517</v>
      </c>
      <c r="G63" s="16">
        <v>180.46664818635426</v>
      </c>
      <c r="H63" s="16">
        <v>180.36173620005269</v>
      </c>
      <c r="I63" s="16">
        <v>180.14737438986774</v>
      </c>
      <c r="J63" s="16">
        <v>50.655630218830979</v>
      </c>
      <c r="K63" s="16">
        <v>49.051704452383028</v>
      </c>
      <c r="L63" s="16">
        <v>51.673982732054164</v>
      </c>
      <c r="M63" s="16">
        <v>51.532474589657305</v>
      </c>
    </row>
    <row r="64" spans="1:13">
      <c r="A64" s="35" t="s">
        <v>82</v>
      </c>
      <c r="B64" s="16">
        <v>0</v>
      </c>
      <c r="C64" s="16">
        <v>404.7177088117042</v>
      </c>
      <c r="D64" s="16">
        <v>404.70104462170923</v>
      </c>
      <c r="E64" s="16">
        <v>406.99097597035768</v>
      </c>
      <c r="F64" s="16">
        <v>406.22355811623248</v>
      </c>
      <c r="G64" s="16">
        <v>405.31162541921526</v>
      </c>
      <c r="H64" s="16">
        <v>405.07600267051805</v>
      </c>
      <c r="I64" s="16">
        <v>401.5889945745858</v>
      </c>
      <c r="J64" s="16">
        <v>422.9341220666571</v>
      </c>
      <c r="K64" s="16">
        <v>410.08313818942236</v>
      </c>
      <c r="L64" s="16">
        <v>405.1445890900327</v>
      </c>
      <c r="M64" s="16">
        <v>464.06531513975693</v>
      </c>
    </row>
    <row r="65" spans="1:13">
      <c r="A65" s="35" t="s">
        <v>83</v>
      </c>
      <c r="B65" s="16">
        <v>0</v>
      </c>
      <c r="C65" s="16">
        <v>404.7177088117042</v>
      </c>
      <c r="D65" s="16">
        <v>404.70104462170923</v>
      </c>
      <c r="E65" s="16">
        <v>406.99097597035768</v>
      </c>
      <c r="F65" s="16">
        <v>406.22355811623248</v>
      </c>
      <c r="G65" s="16">
        <v>405.31162541921526</v>
      </c>
      <c r="H65" s="16">
        <v>405.07600267051805</v>
      </c>
      <c r="I65" s="16">
        <v>387.93054508174413</v>
      </c>
      <c r="J65" s="16">
        <v>409.38800181759291</v>
      </c>
      <c r="K65" s="16">
        <v>396.98375159013682</v>
      </c>
      <c r="L65" s="16">
        <v>392.20295577994131</v>
      </c>
      <c r="M65" s="16">
        <v>451.15907690062494</v>
      </c>
    </row>
    <row r="66" spans="1:13">
      <c r="A66" s="35" t="s">
        <v>84</v>
      </c>
      <c r="B66" s="16">
        <v>0</v>
      </c>
      <c r="C66" s="16">
        <v>404.7177088117042</v>
      </c>
      <c r="D66" s="16">
        <v>404.70104462170923</v>
      </c>
      <c r="E66" s="16">
        <v>406.99097597035768</v>
      </c>
      <c r="F66" s="16">
        <v>406.22355811623248</v>
      </c>
      <c r="G66" s="16">
        <v>405.31162541921526</v>
      </c>
      <c r="H66" s="16">
        <v>405.07600267051805</v>
      </c>
      <c r="I66" s="16">
        <v>388.23398958465646</v>
      </c>
      <c r="J66" s="16">
        <v>409.68895074503314</v>
      </c>
      <c r="K66" s="16">
        <v>397.2929932909297</v>
      </c>
      <c r="L66" s="16">
        <v>392.50847334486832</v>
      </c>
      <c r="M66" s="16">
        <v>520.14031436714515</v>
      </c>
    </row>
    <row r="67" spans="1:13">
      <c r="A67" s="35" t="s">
        <v>85</v>
      </c>
      <c r="B67" s="16">
        <v>1437.5832497015351</v>
      </c>
      <c r="C67" s="16">
        <v>282.88128377335886</v>
      </c>
      <c r="D67" s="16">
        <v>282.8556123347218</v>
      </c>
      <c r="E67" s="16">
        <v>284.45610223321438</v>
      </c>
      <c r="F67" s="16">
        <v>283.91973483330298</v>
      </c>
      <c r="G67" s="16">
        <v>283.28236242013321</v>
      </c>
      <c r="H67" s="16">
        <v>283.11767982850552</v>
      </c>
      <c r="I67" s="16">
        <v>282.78119150441836</v>
      </c>
      <c r="J67" s="16">
        <v>12.450539249208179</v>
      </c>
      <c r="K67" s="16">
        <v>12.056313757950685</v>
      </c>
      <c r="L67" s="16">
        <v>11.911121986072017</v>
      </c>
      <c r="M67" s="16">
        <v>11.878503622690751</v>
      </c>
    </row>
    <row r="68" spans="1:13">
      <c r="A68" s="35" t="s">
        <v>86</v>
      </c>
      <c r="B68" s="16">
        <v>0</v>
      </c>
      <c r="C68" s="16">
        <v>404.7177088117042</v>
      </c>
      <c r="D68" s="16">
        <v>404.70104462170923</v>
      </c>
      <c r="E68" s="16">
        <v>406.99097597035768</v>
      </c>
      <c r="F68" s="16">
        <v>406.22355811623248</v>
      </c>
      <c r="G68" s="16">
        <v>405.31162541921526</v>
      </c>
      <c r="H68" s="16">
        <v>405.07600267051805</v>
      </c>
      <c r="I68" s="16">
        <v>388.53743635571851</v>
      </c>
      <c r="J68" s="16">
        <v>3603.2493065253389</v>
      </c>
      <c r="K68" s="16">
        <v>3567.0561785309746</v>
      </c>
      <c r="L68" s="16">
        <v>3524.0988354035931</v>
      </c>
      <c r="M68" s="16">
        <v>3514.3862065620492</v>
      </c>
    </row>
    <row r="69" spans="1:13">
      <c r="A69" s="35" t="s">
        <v>87</v>
      </c>
      <c r="B69" s="16">
        <v>143.14782375315818</v>
      </c>
      <c r="C69" s="16">
        <v>52.014121688463739</v>
      </c>
      <c r="D69" s="16">
        <v>52.009401413882919</v>
      </c>
      <c r="E69" s="16">
        <v>52.303687678533947</v>
      </c>
      <c r="F69" s="16">
        <v>52.205064401530336</v>
      </c>
      <c r="G69" s="16">
        <v>52.087869068501369</v>
      </c>
      <c r="H69" s="16">
        <v>52.057588449555368</v>
      </c>
      <c r="I69" s="16">
        <v>51.995717461123917</v>
      </c>
      <c r="J69" s="16">
        <v>5.7494540922833286</v>
      </c>
      <c r="K69" s="16">
        <v>5.567407249281171</v>
      </c>
      <c r="L69" s="16">
        <v>5.5003600788506404</v>
      </c>
      <c r="M69" s="16">
        <v>5.4852974555319003</v>
      </c>
    </row>
    <row r="70" spans="1:13">
      <c r="A70" s="35" t="s">
        <v>88</v>
      </c>
      <c r="B70" s="16">
        <v>5934.4981943749826</v>
      </c>
      <c r="C70" s="16">
        <v>5819.7755860414045</v>
      </c>
      <c r="D70" s="16">
        <v>5819.2474421859833</v>
      </c>
      <c r="E70" s="16">
        <v>5852.1746543108256</v>
      </c>
      <c r="F70" s="16">
        <v>5841.1398560466396</v>
      </c>
      <c r="G70" s="16">
        <v>5828.0270606014892</v>
      </c>
      <c r="H70" s="16">
        <v>5824.6390113342604</v>
      </c>
      <c r="I70" s="16">
        <v>5817.7163669394504</v>
      </c>
      <c r="J70" s="16">
        <v>99.035444590411757</v>
      </c>
      <c r="K70" s="16">
        <v>95.899652958090101</v>
      </c>
      <c r="L70" s="16">
        <v>94.744752644853634</v>
      </c>
      <c r="M70" s="16">
        <v>85.036766473799872</v>
      </c>
    </row>
    <row r="71" spans="1:13">
      <c r="A71" s="35" t="s">
        <v>89</v>
      </c>
      <c r="B71" s="16">
        <v>7.4056250173525946</v>
      </c>
      <c r="C71" s="16">
        <v>7.262463356416144</v>
      </c>
      <c r="D71" s="16">
        <v>7.2618042888386736</v>
      </c>
      <c r="E71" s="16">
        <v>7.3028939611035559</v>
      </c>
      <c r="F71" s="16">
        <v>7.2891237019493529</v>
      </c>
      <c r="G71" s="16">
        <v>7.2727603224663024</v>
      </c>
      <c r="H71" s="16">
        <v>7.2685323959270054</v>
      </c>
      <c r="I71" s="16">
        <v>7.2598936691404621</v>
      </c>
      <c r="J71" s="16">
        <v>0</v>
      </c>
      <c r="K71" s="16">
        <v>0</v>
      </c>
      <c r="L71" s="16">
        <v>0</v>
      </c>
      <c r="M71" s="16">
        <v>0</v>
      </c>
    </row>
    <row r="72" spans="1:13">
      <c r="A72" s="35" t="s">
        <v>90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</row>
    <row r="73" spans="1:13">
      <c r="A73" s="35" t="s">
        <v>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</row>
    <row r="74" spans="1:13">
      <c r="A74" s="35" t="s">
        <v>91</v>
      </c>
      <c r="B74" s="16">
        <v>33.414994371280763</v>
      </c>
      <c r="C74" s="16">
        <v>32.769033215650332</v>
      </c>
      <c r="D74" s="16">
        <v>32.766059430272342</v>
      </c>
      <c r="E74" s="16">
        <v>32.951460549587949</v>
      </c>
      <c r="F74" s="16">
        <v>32.889327626161418</v>
      </c>
      <c r="G74" s="16">
        <v>32.815494258681959</v>
      </c>
      <c r="H74" s="16">
        <v>32.796417389250713</v>
      </c>
      <c r="I74" s="16">
        <v>32.757438504109892</v>
      </c>
      <c r="J74" s="16">
        <v>0</v>
      </c>
      <c r="K74" s="16">
        <v>0</v>
      </c>
      <c r="L74" s="16">
        <v>0</v>
      </c>
      <c r="M74" s="16">
        <v>0</v>
      </c>
    </row>
    <row r="75" spans="1:13">
      <c r="A75" s="35" t="s">
        <v>92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</row>
    <row r="76" spans="1:13">
      <c r="A76" s="35" t="s">
        <v>93</v>
      </c>
      <c r="B76" s="16">
        <v>10.130001114267996</v>
      </c>
      <c r="C76" s="16">
        <v>9.9341732426962412</v>
      </c>
      <c r="D76" s="16">
        <v>9.9332717178042156</v>
      </c>
      <c r="E76" s="16">
        <v>9.9894774296587645</v>
      </c>
      <c r="F76" s="16">
        <v>9.9706413773000531</v>
      </c>
      <c r="G76" s="16">
        <v>9.9482582493387977</v>
      </c>
      <c r="H76" s="16">
        <v>9.9424749561726191</v>
      </c>
      <c r="I76" s="16">
        <v>9.9306582206818952</v>
      </c>
      <c r="J76" s="16">
        <v>0</v>
      </c>
      <c r="K76" s="16">
        <v>0</v>
      </c>
      <c r="L76" s="16">
        <v>0</v>
      </c>
      <c r="M76" s="16">
        <v>0</v>
      </c>
    </row>
    <row r="77" spans="1:13" s="4" customFormat="1">
      <c r="A77" s="4" t="s">
        <v>97</v>
      </c>
      <c r="B77" s="15">
        <v>173.01787793573689</v>
      </c>
      <c r="C77" s="15">
        <v>165.35523039672793</v>
      </c>
      <c r="D77" s="15">
        <v>163.91547153731941</v>
      </c>
      <c r="E77" s="15">
        <v>159.49005611206104</v>
      </c>
      <c r="F77" s="15">
        <v>158.50208483282603</v>
      </c>
      <c r="G77" s="15">
        <v>144.82396065805506</v>
      </c>
      <c r="H77" s="15">
        <v>143.63490999743573</v>
      </c>
      <c r="I77" s="15">
        <v>137.46365304652383</v>
      </c>
      <c r="J77" s="15">
        <v>131.10664185650157</v>
      </c>
      <c r="K77" s="15">
        <v>129.00168409236872</v>
      </c>
      <c r="L77" s="15">
        <v>127.52065150053922</v>
      </c>
      <c r="M77" s="15">
        <v>125.23193293641647</v>
      </c>
    </row>
    <row r="78" spans="1:13" s="4" customFormat="1" ht="13.5" thickBot="1">
      <c r="A78" s="11" t="s">
        <v>98</v>
      </c>
      <c r="B78" s="37">
        <v>22841.725766138745</v>
      </c>
      <c r="C78" s="37">
        <v>22865.872822348298</v>
      </c>
      <c r="D78" s="37">
        <v>23008.225758706194</v>
      </c>
      <c r="E78" s="37">
        <v>23201.630733413949</v>
      </c>
      <c r="F78" s="37">
        <v>23242.619756303044</v>
      </c>
      <c r="G78" s="37">
        <v>23209.650902717731</v>
      </c>
      <c r="H78" s="37">
        <v>23383.749103655409</v>
      </c>
      <c r="I78" s="37">
        <v>23580.078214513382</v>
      </c>
      <c r="J78" s="37">
        <v>21773.075503203174</v>
      </c>
      <c r="K78" s="37">
        <v>21403.641981303572</v>
      </c>
      <c r="L78" s="37">
        <v>21576.942619500511</v>
      </c>
      <c r="M78" s="37">
        <v>22088.062063038473</v>
      </c>
    </row>
    <row r="79" spans="1:1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1:13">
      <c r="A80" s="108" t="s">
        <v>154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</row>
    <row r="81" spans="1:13">
      <c r="A81" s="96"/>
      <c r="B81" s="93" t="s">
        <v>28</v>
      </c>
      <c r="C81" s="93" t="s">
        <v>29</v>
      </c>
      <c r="D81" s="93" t="s">
        <v>30</v>
      </c>
      <c r="E81" s="93" t="s">
        <v>31</v>
      </c>
      <c r="F81" s="93" t="s">
        <v>32</v>
      </c>
      <c r="G81" s="93" t="s">
        <v>33</v>
      </c>
      <c r="H81" s="93" t="s">
        <v>34</v>
      </c>
      <c r="I81" s="93" t="s">
        <v>35</v>
      </c>
      <c r="J81" s="93" t="s">
        <v>36</v>
      </c>
      <c r="K81" s="93" t="s">
        <v>37</v>
      </c>
      <c r="L81" s="93" t="s">
        <v>38</v>
      </c>
      <c r="M81" s="93" t="s">
        <v>39</v>
      </c>
    </row>
    <row r="82" spans="1:13" s="4" customFormat="1">
      <c r="A82" s="4" t="s">
        <v>7</v>
      </c>
      <c r="B82" s="8">
        <v>13626.174283591845</v>
      </c>
      <c r="C82" s="8">
        <v>13785.43794599031</v>
      </c>
      <c r="D82" s="8">
        <v>13925.349583600997</v>
      </c>
      <c r="E82" s="8">
        <v>13951.8726709529</v>
      </c>
      <c r="F82" s="8">
        <v>13868.766958645836</v>
      </c>
      <c r="G82" s="8">
        <v>13666.682070251831</v>
      </c>
      <c r="H82" s="8">
        <v>13686.564469941604</v>
      </c>
      <c r="I82" s="8">
        <v>13781.963657624092</v>
      </c>
      <c r="J82" s="8">
        <v>11065.53897194282</v>
      </c>
      <c r="K82" s="8">
        <v>10886.966020369346</v>
      </c>
      <c r="L82" s="8">
        <v>11056.159374818868</v>
      </c>
      <c r="M82" s="8">
        <v>11209.467078834208</v>
      </c>
    </row>
    <row r="83" spans="1:13">
      <c r="A83" s="101" t="s">
        <v>8</v>
      </c>
      <c r="B83" s="19">
        <v>7443.8887155340426</v>
      </c>
      <c r="C83" s="19">
        <v>7436.91123013169</v>
      </c>
      <c r="D83" s="19">
        <v>7454.4515997350099</v>
      </c>
      <c r="E83" s="19">
        <v>7510.4278985662522</v>
      </c>
      <c r="F83" s="19">
        <v>7478.376232643468</v>
      </c>
      <c r="G83" s="19">
        <v>7460.9752015378035</v>
      </c>
      <c r="H83" s="19">
        <v>7455.8200010863729</v>
      </c>
      <c r="I83" s="19">
        <v>7468.9502627388365</v>
      </c>
      <c r="J83" s="19">
        <v>4810.3466056003454</v>
      </c>
      <c r="K83" s="19">
        <v>4752.7188199006705</v>
      </c>
      <c r="L83" s="19">
        <v>4695.0458748030887</v>
      </c>
      <c r="M83" s="19">
        <v>4681.2275756301078</v>
      </c>
    </row>
    <row r="84" spans="1:13">
      <c r="A84" s="101" t="s">
        <v>9</v>
      </c>
      <c r="B84" s="19">
        <v>6182.2855680578032</v>
      </c>
      <c r="C84" s="19">
        <v>6348.5267158586203</v>
      </c>
      <c r="D84" s="19">
        <v>6470.897983865988</v>
      </c>
      <c r="E84" s="19">
        <v>6441.4447723866488</v>
      </c>
      <c r="F84" s="19">
        <v>6390.3907260023689</v>
      </c>
      <c r="G84" s="19">
        <v>6205.7068687140281</v>
      </c>
      <c r="H84" s="19">
        <v>6230.7444688552305</v>
      </c>
      <c r="I84" s="19">
        <v>6313.0133948852545</v>
      </c>
      <c r="J84" s="19">
        <v>6255.1923663424741</v>
      </c>
      <c r="K84" s="19">
        <v>6134.2472004686751</v>
      </c>
      <c r="L84" s="19">
        <v>6361.1135000157783</v>
      </c>
      <c r="M84" s="19">
        <v>6528.2395032041004</v>
      </c>
    </row>
    <row r="85" spans="1:13" s="4" customFormat="1">
      <c r="A85" s="4" t="s">
        <v>10</v>
      </c>
      <c r="B85" s="8">
        <v>7808.7310704410229</v>
      </c>
      <c r="C85" s="8">
        <v>7691.5041057343697</v>
      </c>
      <c r="D85" s="8">
        <v>7809.4226444165433</v>
      </c>
      <c r="E85" s="8">
        <v>7961.2663192545433</v>
      </c>
      <c r="F85" s="8">
        <v>8089.6027353239206</v>
      </c>
      <c r="G85" s="8">
        <v>8261.4943855912734</v>
      </c>
      <c r="H85" s="8">
        <v>8421.5702030711145</v>
      </c>
      <c r="I85" s="8">
        <v>8515.9920013023348</v>
      </c>
      <c r="J85" s="8">
        <v>9385.7266160289091</v>
      </c>
      <c r="K85" s="8">
        <v>9284.3582809756917</v>
      </c>
      <c r="L85" s="8">
        <v>9302.2237810084989</v>
      </c>
      <c r="M85" s="26">
        <v>9632.4717242154475</v>
      </c>
    </row>
    <row r="86" spans="1:13">
      <c r="A86" s="101" t="s">
        <v>11</v>
      </c>
      <c r="B86" s="19">
        <v>124.04199059720692</v>
      </c>
      <c r="C86" s="19">
        <v>123.05246008912444</v>
      </c>
      <c r="D86" s="19">
        <v>113.16705335184631</v>
      </c>
      <c r="E86" s="19">
        <v>123.26178091318117</v>
      </c>
      <c r="F86" s="19">
        <v>128.36664310439059</v>
      </c>
      <c r="G86" s="19">
        <v>124.28261254055822</v>
      </c>
      <c r="H86" s="19">
        <v>130.75418944327873</v>
      </c>
      <c r="I86" s="19">
        <v>119.13231360345485</v>
      </c>
      <c r="J86" s="19">
        <v>246.23757081413763</v>
      </c>
      <c r="K86" s="19">
        <v>139.69407911475122</v>
      </c>
      <c r="L86" s="19">
        <v>141.43143351496528</v>
      </c>
      <c r="M86" s="27">
        <v>140.62130923356912</v>
      </c>
    </row>
    <row r="87" spans="1:13">
      <c r="A87" s="101" t="s">
        <v>12</v>
      </c>
      <c r="B87" s="19">
        <v>155.27899422686085</v>
      </c>
      <c r="C87" s="19">
        <v>157.09704690877902</v>
      </c>
      <c r="D87" s="19">
        <v>156.57555163612935</v>
      </c>
      <c r="E87" s="19">
        <v>155.33530805577104</v>
      </c>
      <c r="F87" s="19">
        <v>157.94740146338131</v>
      </c>
      <c r="G87" s="19">
        <v>159.87798586269733</v>
      </c>
      <c r="H87" s="19">
        <v>160.09004159381783</v>
      </c>
      <c r="I87" s="19">
        <v>162.2967245052258</v>
      </c>
      <c r="J87" s="19">
        <v>164.35236902253993</v>
      </c>
      <c r="K87" s="19">
        <v>161.20718220423456</v>
      </c>
      <c r="L87" s="19">
        <v>160.09391361599052</v>
      </c>
      <c r="M87" s="27">
        <v>160.05363524235116</v>
      </c>
    </row>
    <row r="88" spans="1:13">
      <c r="A88" s="101" t="s">
        <v>13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27">
        <v>0</v>
      </c>
    </row>
    <row r="89" spans="1:13">
      <c r="A89" s="101" t="s">
        <v>14</v>
      </c>
      <c r="B89" s="19">
        <v>7529.4100856169553</v>
      </c>
      <c r="C89" s="19">
        <v>7411.354598736466</v>
      </c>
      <c r="D89" s="19">
        <v>7539.6800394285674</v>
      </c>
      <c r="E89" s="19">
        <v>7682.6692302855909</v>
      </c>
      <c r="F89" s="19">
        <v>7803.2886907561488</v>
      </c>
      <c r="G89" s="19">
        <v>7977.3337871880185</v>
      </c>
      <c r="H89" s="19">
        <v>8130.7259720340171</v>
      </c>
      <c r="I89" s="19">
        <v>8234.5629631936536</v>
      </c>
      <c r="J89" s="19">
        <v>8975.1366761922309</v>
      </c>
      <c r="K89" s="19">
        <v>8983.4570196567056</v>
      </c>
      <c r="L89" s="19">
        <v>9000.6984338775437</v>
      </c>
      <c r="M89" s="27">
        <v>9331.7967797395268</v>
      </c>
    </row>
    <row r="90" spans="1:13" s="4" customFormat="1">
      <c r="A90" s="4" t="s">
        <v>99</v>
      </c>
      <c r="B90" s="14">
        <v>1233.8025341701386</v>
      </c>
      <c r="C90" s="14">
        <v>1223.5755402268953</v>
      </c>
      <c r="D90" s="14">
        <v>1109.5380591513438</v>
      </c>
      <c r="E90" s="14">
        <v>1129.0016870944485</v>
      </c>
      <c r="F90" s="14">
        <v>1125.7479775004556</v>
      </c>
      <c r="G90" s="14">
        <v>1136.6504862165741</v>
      </c>
      <c r="H90" s="14">
        <v>1131.9795206452573</v>
      </c>
      <c r="I90" s="14">
        <v>1144.6589025404276</v>
      </c>
      <c r="J90" s="14">
        <v>1190.7032733749463</v>
      </c>
      <c r="K90" s="14">
        <v>1103.3159958661672</v>
      </c>
      <c r="L90" s="14">
        <v>1091.0388121726105</v>
      </c>
      <c r="M90" s="14">
        <v>1120.8913270524004</v>
      </c>
    </row>
    <row r="91" spans="1:13" s="4" customFormat="1">
      <c r="A91" s="4" t="s">
        <v>15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</row>
    <row r="92" spans="1:13" s="4" customFormat="1">
      <c r="A92" s="4" t="s">
        <v>41</v>
      </c>
      <c r="B92" s="15">
        <v>173.01787793573689</v>
      </c>
      <c r="C92" s="15">
        <v>165.35523039672793</v>
      </c>
      <c r="D92" s="15">
        <v>163.91547153731941</v>
      </c>
      <c r="E92" s="15">
        <v>159.49005611206104</v>
      </c>
      <c r="F92" s="15">
        <v>158.50208483282603</v>
      </c>
      <c r="G92" s="15">
        <v>144.82396065805506</v>
      </c>
      <c r="H92" s="15">
        <v>143.63490999743573</v>
      </c>
      <c r="I92" s="15">
        <v>137.46365304652383</v>
      </c>
      <c r="J92" s="15">
        <v>131.10664185650157</v>
      </c>
      <c r="K92" s="15">
        <v>129.00168409236872</v>
      </c>
      <c r="L92" s="15">
        <v>127.52065150053922</v>
      </c>
      <c r="M92" s="15">
        <v>125.23193293641647</v>
      </c>
    </row>
    <row r="93" spans="1:13" s="4" customFormat="1" ht="13.5" thickBot="1">
      <c r="A93" s="11" t="s">
        <v>40</v>
      </c>
      <c r="B93" s="37">
        <v>22841.725766138745</v>
      </c>
      <c r="C93" s="37">
        <v>22865.872822348301</v>
      </c>
      <c r="D93" s="37">
        <v>23008.225758706201</v>
      </c>
      <c r="E93" s="37">
        <v>23201.630733413953</v>
      </c>
      <c r="F93" s="37">
        <v>23242.619756303036</v>
      </c>
      <c r="G93" s="37">
        <v>23209.650902717731</v>
      </c>
      <c r="H93" s="37">
        <v>23383.749103655413</v>
      </c>
      <c r="I93" s="37">
        <v>23580.078214513378</v>
      </c>
      <c r="J93" s="37">
        <v>21773.075503203178</v>
      </c>
      <c r="K93" s="37">
        <v>21403.641981303572</v>
      </c>
      <c r="L93" s="37">
        <v>21576.942619500514</v>
      </c>
      <c r="M93" s="37">
        <v>22088.062063038473</v>
      </c>
    </row>
    <row r="94" spans="1:13" ht="13.5" customHeight="1">
      <c r="A94" s="4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s="4" customFormat="1" ht="13.5" thickBot="1">
      <c r="A95" s="2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s="4" customFormat="1" ht="13.5" thickTop="1">
      <c r="A96" s="104" t="s">
        <v>43</v>
      </c>
      <c r="B96" s="97" t="s">
        <v>28</v>
      </c>
      <c r="C96" s="97" t="s">
        <v>29</v>
      </c>
      <c r="D96" s="97" t="s">
        <v>30</v>
      </c>
      <c r="E96" s="97" t="s">
        <v>31</v>
      </c>
      <c r="F96" s="97" t="s">
        <v>32</v>
      </c>
      <c r="G96" s="97" t="s">
        <v>33</v>
      </c>
      <c r="H96" s="97" t="s">
        <v>34</v>
      </c>
      <c r="I96" s="97" t="s">
        <v>35</v>
      </c>
      <c r="J96" s="97" t="s">
        <v>36</v>
      </c>
      <c r="K96" s="97" t="s">
        <v>37</v>
      </c>
      <c r="L96" s="97" t="s">
        <v>38</v>
      </c>
      <c r="M96" s="97" t="s">
        <v>39</v>
      </c>
    </row>
    <row r="97" spans="1:26" s="3" customFormat="1"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s="7" customFormat="1">
      <c r="A98" s="7" t="s">
        <v>100</v>
      </c>
      <c r="B98" s="31">
        <v>887748.12397319882</v>
      </c>
      <c r="C98" s="31">
        <v>887748.12397319882</v>
      </c>
      <c r="D98" s="31">
        <v>887748.12397319882</v>
      </c>
      <c r="E98" s="31">
        <v>887748.12397319882</v>
      </c>
      <c r="F98" s="31">
        <v>887748.12397319882</v>
      </c>
      <c r="G98" s="31">
        <v>887748.12397319882</v>
      </c>
      <c r="H98" s="31">
        <v>887748.12397319882</v>
      </c>
      <c r="I98" s="31">
        <v>887748.12397319882</v>
      </c>
      <c r="J98" s="31">
        <v>887748.12397319882</v>
      </c>
      <c r="K98" s="31">
        <v>887748.12397319882</v>
      </c>
      <c r="L98" s="31">
        <v>887748.12397319882</v>
      </c>
      <c r="M98" s="31">
        <v>887748.12397319882</v>
      </c>
    </row>
    <row r="99" spans="1:26" s="7" customForma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26" s="4" customFormat="1">
      <c r="A100" s="4" t="s">
        <v>112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26" s="2" customFormat="1">
      <c r="A101" s="45" t="s">
        <v>104</v>
      </c>
      <c r="B101" s="10">
        <v>317083.20250617398</v>
      </c>
      <c r="C101" s="10">
        <v>320892.04600817268</v>
      </c>
      <c r="D101" s="10">
        <v>323749.26800162741</v>
      </c>
      <c r="E101" s="10">
        <v>322964.21836104197</v>
      </c>
      <c r="F101" s="10">
        <v>328497.50362592522</v>
      </c>
      <c r="G101" s="10">
        <v>328656.65613830491</v>
      </c>
      <c r="H101" s="10">
        <v>331014.97695156577</v>
      </c>
      <c r="I101" s="10">
        <v>330611.28648208408</v>
      </c>
      <c r="J101" s="10">
        <v>330398.34419336508</v>
      </c>
      <c r="K101" s="10">
        <v>341717.64926673274</v>
      </c>
      <c r="L101" s="10">
        <v>349915.42847892566</v>
      </c>
      <c r="M101" s="10">
        <v>352711.20916008897</v>
      </c>
      <c r="N101" s="20"/>
      <c r="O101" s="20"/>
      <c r="P101" s="20"/>
      <c r="Q101" s="20"/>
      <c r="R101" s="20"/>
      <c r="S101" s="20"/>
      <c r="T101" s="20"/>
      <c r="U101" s="20"/>
    </row>
    <row r="102" spans="1:26" s="2" customFormat="1">
      <c r="A102" s="45" t="s">
        <v>105</v>
      </c>
      <c r="B102" s="10">
        <v>246811.69942085899</v>
      </c>
      <c r="C102" s="10">
        <v>251943.04651848026</v>
      </c>
      <c r="D102" s="10">
        <v>253534.54210291116</v>
      </c>
      <c r="E102" s="10">
        <v>254227.22843523667</v>
      </c>
      <c r="F102" s="10">
        <v>255157.47968469482</v>
      </c>
      <c r="G102" s="10">
        <v>255368.82598733238</v>
      </c>
      <c r="H102" s="10">
        <v>257434.03225705278</v>
      </c>
      <c r="I102" s="10">
        <v>259904.33809600939</v>
      </c>
      <c r="J102" s="10">
        <v>241977.25191239879</v>
      </c>
      <c r="K102" s="10">
        <v>245649.59901942109</v>
      </c>
      <c r="L102" s="10">
        <v>250657.18471647546</v>
      </c>
      <c r="M102" s="10">
        <v>257299.41735992255</v>
      </c>
      <c r="N102" s="20"/>
      <c r="O102" s="20"/>
      <c r="P102" s="20"/>
      <c r="Q102" s="20"/>
      <c r="R102" s="20"/>
      <c r="S102" s="20"/>
      <c r="T102" s="20"/>
      <c r="U102" s="20"/>
    </row>
    <row r="103" spans="1:26" s="2" customFormat="1">
      <c r="A103" s="41" t="s">
        <v>106</v>
      </c>
      <c r="B103" s="33">
        <v>563894.90192703297</v>
      </c>
      <c r="C103" s="33">
        <v>572835.09252665297</v>
      </c>
      <c r="D103" s="33">
        <v>577283.81010453857</v>
      </c>
      <c r="E103" s="33">
        <v>577191.4467962787</v>
      </c>
      <c r="F103" s="33">
        <v>583654.98331062007</v>
      </c>
      <c r="G103" s="33">
        <v>584025.48212563735</v>
      </c>
      <c r="H103" s="33">
        <v>588449.00920861855</v>
      </c>
      <c r="I103" s="33">
        <v>590515.62457809341</v>
      </c>
      <c r="J103" s="33">
        <v>572375.59610576392</v>
      </c>
      <c r="K103" s="33">
        <v>587367.24828615389</v>
      </c>
      <c r="L103" s="33">
        <v>600572.61319540115</v>
      </c>
      <c r="M103" s="33">
        <v>610010.62652001157</v>
      </c>
    </row>
    <row r="104" spans="1:26" s="3" customFormat="1">
      <c r="A104" s="46" t="s">
        <v>115</v>
      </c>
      <c r="B104" s="30">
        <v>0.35717698967026684</v>
      </c>
      <c r="C104" s="30">
        <v>0.36146744481079912</v>
      </c>
      <c r="D104" s="30">
        <v>0.36468595005603349</v>
      </c>
      <c r="E104" s="30">
        <v>0.36380163431445595</v>
      </c>
      <c r="F104" s="30">
        <v>0.3700345793530988</v>
      </c>
      <c r="G104" s="30">
        <v>0.3702138560061064</v>
      </c>
      <c r="H104" s="30">
        <v>0.37287037619418179</v>
      </c>
      <c r="I104" s="30">
        <v>0.37241564082659245</v>
      </c>
      <c r="J104" s="30">
        <v>0.37217577291477311</v>
      </c>
      <c r="K104" s="30">
        <v>0.38492635471573156</v>
      </c>
      <c r="L104" s="30">
        <v>0.39416070733311925</v>
      </c>
      <c r="M104" s="30">
        <v>0.39731000228026092</v>
      </c>
    </row>
    <row r="105" spans="1:26" s="3" customFormat="1">
      <c r="A105" s="46" t="s">
        <v>116</v>
      </c>
      <c r="B105" s="30">
        <v>0.27801996169389848</v>
      </c>
      <c r="C105" s="30">
        <v>0.28380014523814012</v>
      </c>
      <c r="D105" s="30">
        <v>0.28559287849372622</v>
      </c>
      <c r="E105" s="30">
        <v>0.28637315198980001</v>
      </c>
      <c r="F105" s="30">
        <v>0.2874210294500133</v>
      </c>
      <c r="G105" s="30">
        <v>0.2876590995702763</v>
      </c>
      <c r="H105" s="30">
        <v>0.28998544215997096</v>
      </c>
      <c r="I105" s="30">
        <v>0.29276810739152398</v>
      </c>
      <c r="J105" s="30">
        <v>0.2725742193961585</v>
      </c>
      <c r="K105" s="30">
        <v>0.27671091876825782</v>
      </c>
      <c r="L105" s="30">
        <v>0.2823516918229419</v>
      </c>
      <c r="M105" s="30">
        <v>0.28983380579657575</v>
      </c>
    </row>
    <row r="106" spans="1:26" s="3" customFormat="1">
      <c r="A106" s="32" t="s">
        <v>117</v>
      </c>
      <c r="B106" s="36">
        <v>0.63519695136416532</v>
      </c>
      <c r="C106" s="36">
        <v>0.6452675900489393</v>
      </c>
      <c r="D106" s="36">
        <v>0.65027882854975971</v>
      </c>
      <c r="E106" s="36">
        <v>0.65017478630425596</v>
      </c>
      <c r="F106" s="36">
        <v>0.65745560880311216</v>
      </c>
      <c r="G106" s="36">
        <v>0.6578729555763827</v>
      </c>
      <c r="H106" s="36">
        <v>0.66285581835415275</v>
      </c>
      <c r="I106" s="36">
        <v>0.66518374821811632</v>
      </c>
      <c r="J106" s="36">
        <v>0.64474999231093166</v>
      </c>
      <c r="K106" s="36">
        <v>0.66163727348398937</v>
      </c>
      <c r="L106" s="36">
        <v>0.67651239915606121</v>
      </c>
      <c r="M106" s="36">
        <v>0.68714380807683673</v>
      </c>
    </row>
    <row r="107" spans="1:2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26" s="4" customFormat="1">
      <c r="A108" s="4" t="s">
        <v>42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26" s="3" customFormat="1">
      <c r="A109" s="46" t="s">
        <v>44</v>
      </c>
      <c r="B109" s="10">
        <v>2743.1054933693513</v>
      </c>
      <c r="C109" s="10">
        <v>2797.1790933700609</v>
      </c>
      <c r="D109" s="10">
        <v>2797.4329600367309</v>
      </c>
      <c r="E109" s="10">
        <v>2781.6932267031912</v>
      </c>
      <c r="F109" s="10">
        <v>2429.1020600000002</v>
      </c>
      <c r="G109" s="10">
        <v>2434.5674290000002</v>
      </c>
      <c r="H109" s="10">
        <v>2435.983557</v>
      </c>
      <c r="I109" s="10">
        <v>2438.8821940000003</v>
      </c>
      <c r="J109" s="10">
        <v>2459.106272</v>
      </c>
      <c r="K109" s="10">
        <v>2539.5157900000004</v>
      </c>
      <c r="L109" s="10">
        <v>2187.2454211612771</v>
      </c>
      <c r="M109" s="10">
        <v>2193.251595694504</v>
      </c>
    </row>
    <row r="110" spans="1:26" s="3" customFormat="1">
      <c r="A110" s="46" t="s">
        <v>45</v>
      </c>
      <c r="B110" s="10">
        <v>1384.20254632</v>
      </c>
      <c r="C110" s="10">
        <v>1384.20254632</v>
      </c>
      <c r="D110" s="10">
        <v>1384.20254632</v>
      </c>
      <c r="E110" s="10">
        <v>1384.20254632</v>
      </c>
      <c r="F110" s="10">
        <v>1384.20254632</v>
      </c>
      <c r="G110" s="10">
        <v>1384.20254632</v>
      </c>
      <c r="H110" s="10">
        <v>1384.20254632</v>
      </c>
      <c r="I110" s="10">
        <v>1384.20254632</v>
      </c>
      <c r="J110" s="10">
        <v>9095.4706333199993</v>
      </c>
      <c r="K110" s="10">
        <v>9082.5719523200005</v>
      </c>
      <c r="L110" s="10">
        <v>9068.1742213199996</v>
      </c>
      <c r="M110" s="10">
        <v>9104.2334953199988</v>
      </c>
    </row>
    <row r="111" spans="1:26" s="1" customFormat="1">
      <c r="A111" s="32" t="s">
        <v>113</v>
      </c>
      <c r="B111" s="33">
        <v>4127.3080396893511</v>
      </c>
      <c r="C111" s="33">
        <v>4181.3816396900611</v>
      </c>
      <c r="D111" s="33">
        <v>4181.6355063567307</v>
      </c>
      <c r="E111" s="33">
        <v>4165.8957730231914</v>
      </c>
      <c r="F111" s="33">
        <v>3813.3046063199999</v>
      </c>
      <c r="G111" s="33">
        <v>3818.7699753200004</v>
      </c>
      <c r="H111" s="33">
        <v>3820.1861033200003</v>
      </c>
      <c r="I111" s="33">
        <v>3823.0847403200005</v>
      </c>
      <c r="J111" s="33">
        <v>11554.576905319998</v>
      </c>
      <c r="K111" s="33">
        <v>11622.08774232</v>
      </c>
      <c r="L111" s="33">
        <v>11255.419642481276</v>
      </c>
      <c r="M111" s="33">
        <v>11297.485091014503</v>
      </c>
    </row>
    <row r="112" spans="1:26" s="3" customFormat="1">
      <c r="A112" s="3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3" customFormat="1">
      <c r="A113" s="4" t="s">
        <v>114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3" customFormat="1">
      <c r="A114" s="102" t="s">
        <v>107</v>
      </c>
      <c r="B114" s="10">
        <v>319826.30799954332</v>
      </c>
      <c r="C114" s="10">
        <v>323689.22510154272</v>
      </c>
      <c r="D114" s="10">
        <v>326546.70096166414</v>
      </c>
      <c r="E114" s="10">
        <v>325745.91158774518</v>
      </c>
      <c r="F114" s="10">
        <v>330926.60568592523</v>
      </c>
      <c r="G114" s="10">
        <v>331091.2235673049</v>
      </c>
      <c r="H114" s="10">
        <v>333450.96050856577</v>
      </c>
      <c r="I114" s="10">
        <v>333050.16867608408</v>
      </c>
      <c r="J114" s="10">
        <v>332857.45046536508</v>
      </c>
      <c r="K114" s="10">
        <v>344257.16505673272</v>
      </c>
      <c r="L114" s="10">
        <v>352102.67390008696</v>
      </c>
      <c r="M114" s="10">
        <v>354904.46075578348</v>
      </c>
    </row>
    <row r="115" spans="1:13" s="3" customFormat="1">
      <c r="A115" s="102" t="s">
        <v>108</v>
      </c>
      <c r="B115" s="10">
        <v>248195.901967179</v>
      </c>
      <c r="C115" s="10">
        <v>253327.24906480027</v>
      </c>
      <c r="D115" s="10">
        <v>254918.74464923117</v>
      </c>
      <c r="E115" s="10">
        <v>255611.43098155668</v>
      </c>
      <c r="F115" s="10">
        <v>256541.68223101483</v>
      </c>
      <c r="G115" s="10">
        <v>256753.0285336524</v>
      </c>
      <c r="H115" s="10">
        <v>258818.23480337279</v>
      </c>
      <c r="I115" s="10">
        <v>261288.5406423294</v>
      </c>
      <c r="J115" s="10">
        <v>251072.72254571877</v>
      </c>
      <c r="K115" s="10">
        <v>254732.17097174108</v>
      </c>
      <c r="L115" s="10">
        <v>259725.35893779545</v>
      </c>
      <c r="M115" s="10">
        <v>266403.65085524257</v>
      </c>
    </row>
    <row r="116" spans="1:13" s="1" customFormat="1">
      <c r="A116" s="40" t="s">
        <v>109</v>
      </c>
      <c r="B116" s="33">
        <v>568022.20996672229</v>
      </c>
      <c r="C116" s="33">
        <v>577016.47416634299</v>
      </c>
      <c r="D116" s="33">
        <v>581465.44561089529</v>
      </c>
      <c r="E116" s="33">
        <v>581357.34256930184</v>
      </c>
      <c r="F116" s="33">
        <v>587468.28791694005</v>
      </c>
      <c r="G116" s="33">
        <v>587844.25210095732</v>
      </c>
      <c r="H116" s="33">
        <v>592269.19531193853</v>
      </c>
      <c r="I116" s="33">
        <v>594338.70931841352</v>
      </c>
      <c r="J116" s="33">
        <v>583930.17301108385</v>
      </c>
      <c r="K116" s="33">
        <v>598989.3360284738</v>
      </c>
      <c r="L116" s="33">
        <v>611828.03283788241</v>
      </c>
      <c r="M116" s="33">
        <v>621308.11161102611</v>
      </c>
    </row>
    <row r="117" spans="1:13" s="1" customFormat="1">
      <c r="A117" s="40" t="s">
        <v>110</v>
      </c>
      <c r="B117" s="47">
        <v>0.63984613949335811</v>
      </c>
      <c r="C117" s="47">
        <v>0.64997768914886844</v>
      </c>
      <c r="D117" s="47">
        <v>0.65498921361668772</v>
      </c>
      <c r="E117" s="47">
        <v>0.65486744141726072</v>
      </c>
      <c r="F117" s="47">
        <v>0.66175108913513825</v>
      </c>
      <c r="G117" s="47">
        <v>0.66217459234946729</v>
      </c>
      <c r="H117" s="47">
        <v>0.6671590503184428</v>
      </c>
      <c r="I117" s="47">
        <v>0.66949024533940515</v>
      </c>
      <c r="J117" s="47">
        <v>0.65776559504023546</v>
      </c>
      <c r="K117" s="47">
        <v>0.67472892350100566</v>
      </c>
      <c r="L117" s="47">
        <v>0.68919101749220202</v>
      </c>
      <c r="M117" s="47">
        <v>0.69986981085389877</v>
      </c>
    </row>
    <row r="118" spans="1:13" s="3" customFormat="1">
      <c r="A118" s="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s="4" customFormat="1" hidden="1">
      <c r="A119" s="4" t="s">
        <v>17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s="4" customFormat="1" hidden="1">
      <c r="A120" s="40" t="s">
        <v>103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</row>
    <row r="121" spans="1:13" hidden="1">
      <c r="A121" s="103" t="s">
        <v>18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 hidden="1">
      <c r="A122" s="103" t="s">
        <v>19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 hidden="1">
      <c r="A123" s="103" t="s">
        <v>20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 hidden="1">
      <c r="A124" s="103" t="s">
        <v>21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hidden="1">
      <c r="A125" s="103" t="s">
        <v>22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hidden="1">
      <c r="A126" s="103" t="s">
        <v>23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s="4" customFormat="1" hidden="1">
      <c r="A127" s="40" t="s">
        <v>101</v>
      </c>
      <c r="B127" s="5">
        <v>52186.880690682621</v>
      </c>
      <c r="C127" s="5">
        <v>51989.426002800159</v>
      </c>
      <c r="D127" s="5">
        <v>52388.428494054846</v>
      </c>
      <c r="E127" s="5">
        <v>52676.430032606448</v>
      </c>
      <c r="F127" s="5">
        <v>53165.87568870651</v>
      </c>
      <c r="G127" s="5">
        <v>53080.196872189306</v>
      </c>
      <c r="H127" s="5">
        <v>53451.145798350321</v>
      </c>
      <c r="I127" s="5">
        <v>53575.11427646871</v>
      </c>
      <c r="J127" s="5">
        <v>51502.267141679011</v>
      </c>
      <c r="K127" s="5">
        <v>51177.768431310782</v>
      </c>
      <c r="L127" s="5">
        <v>51698.182234107306</v>
      </c>
      <c r="M127" s="5">
        <v>52366.821176431185</v>
      </c>
    </row>
    <row r="128" spans="1:13" s="4" customFormat="1" hidden="1">
      <c r="A128" s="40" t="s">
        <v>102</v>
      </c>
      <c r="B128" s="5">
        <v>563894.90192703297</v>
      </c>
      <c r="C128" s="5">
        <v>572835.09252665297</v>
      </c>
      <c r="D128" s="5">
        <v>577283.81010453857</v>
      </c>
      <c r="E128" s="5">
        <v>577191.44679627859</v>
      </c>
      <c r="F128" s="5">
        <v>583654.98331062007</v>
      </c>
      <c r="G128" s="5">
        <v>584025.48212563735</v>
      </c>
      <c r="H128" s="5">
        <v>588449.00920861855</v>
      </c>
      <c r="I128" s="5">
        <v>590515.62457809341</v>
      </c>
      <c r="J128" s="5">
        <v>572375.59610576381</v>
      </c>
      <c r="K128" s="5">
        <v>587367.24828615389</v>
      </c>
      <c r="L128" s="5">
        <v>600572.61319540115</v>
      </c>
      <c r="M128" s="5">
        <v>610010.62652001157</v>
      </c>
    </row>
    <row r="129" spans="1:13" s="4" customFormat="1" hidden="1">
      <c r="A129" s="40" t="s">
        <v>24</v>
      </c>
      <c r="B129" s="36">
        <v>0.63519695136416532</v>
      </c>
      <c r="C129" s="36">
        <v>0.6452675900489393</v>
      </c>
      <c r="D129" s="36">
        <v>0.65027882854975971</v>
      </c>
      <c r="E129" s="36">
        <v>0.65017478630425585</v>
      </c>
      <c r="F129" s="36">
        <v>0.65745560880311216</v>
      </c>
      <c r="G129" s="36">
        <v>0.6578729555763827</v>
      </c>
      <c r="H129" s="36">
        <v>0.66285581835415275</v>
      </c>
      <c r="I129" s="36">
        <v>0.66518374821811632</v>
      </c>
      <c r="J129" s="36">
        <v>0.64474999231093155</v>
      </c>
      <c r="K129" s="36">
        <v>0.66163727348398937</v>
      </c>
      <c r="L129" s="36">
        <v>0.67651239915606121</v>
      </c>
      <c r="M129" s="36">
        <v>0.68714380807683673</v>
      </c>
    </row>
    <row r="130" spans="1:13" hidden="1"/>
    <row r="131" spans="1:13">
      <c r="A131" s="98" t="s">
        <v>25</v>
      </c>
      <c r="B131" s="42">
        <v>0.73038522763708524</v>
      </c>
      <c r="C131" s="42">
        <v>0.5358860204307988</v>
      </c>
      <c r="D131" s="42">
        <v>0.54455522253436861</v>
      </c>
      <c r="E131" s="42">
        <v>0.54770846970261255</v>
      </c>
      <c r="F131" s="42">
        <v>0.55035909977058528</v>
      </c>
      <c r="G131" s="42">
        <v>0.55122697854664038</v>
      </c>
      <c r="H131" s="42">
        <v>0.55588881536108325</v>
      </c>
      <c r="I131" s="42">
        <v>0.56032364666496515</v>
      </c>
      <c r="J131" s="42">
        <v>0.95529438081693452</v>
      </c>
      <c r="K131" s="42">
        <v>0.95593588653170436</v>
      </c>
      <c r="L131" s="42">
        <v>0.95977174634959073</v>
      </c>
      <c r="M131" s="42">
        <v>0.96219762663026398</v>
      </c>
    </row>
    <row r="132" spans="1:13" ht="13.5" thickBot="1">
      <c r="A132" s="28" t="s">
        <v>26</v>
      </c>
      <c r="B132" s="29">
        <v>0.26961477236291465</v>
      </c>
      <c r="C132" s="29">
        <v>0.46411397956920131</v>
      </c>
      <c r="D132" s="29">
        <v>0.45544477746563161</v>
      </c>
      <c r="E132" s="29">
        <v>0.45229153029738745</v>
      </c>
      <c r="F132" s="29">
        <v>0.44964090022941472</v>
      </c>
      <c r="G132" s="29">
        <v>0.44877302145335973</v>
      </c>
      <c r="H132" s="29">
        <v>0.44411118463891663</v>
      </c>
      <c r="I132" s="29">
        <v>0.43967635333503496</v>
      </c>
      <c r="J132" s="29">
        <v>4.470561918306553E-2</v>
      </c>
      <c r="K132" s="29">
        <v>4.4064113468295703E-2</v>
      </c>
      <c r="L132" s="29">
        <v>4.0228253650409468E-2</v>
      </c>
      <c r="M132" s="29">
        <v>3.7802373369736013E-2</v>
      </c>
    </row>
    <row r="133" spans="1:13" ht="13.5" thickTop="1"/>
  </sheetData>
  <mergeCells count="4">
    <mergeCell ref="A21:M21"/>
    <mergeCell ref="A80:M80"/>
    <mergeCell ref="A8:M8"/>
    <mergeCell ref="A1:M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Revised 2023 Debt Data</vt:lpstr>
      <vt:lpstr>'Revised 2023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2025-03-12T11:00:01Z</dcterms:modified>
  <cp:category/>
  <cp:contentStatus/>
</cp:coreProperties>
</file>