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-60" windowWidth="23235" windowHeight="10395" tabRatio="794" firstSheet="3" activeTab="13"/>
  </bookViews>
  <sheets>
    <sheet name="GEN. SUMMARY" sheetId="11" r:id="rId1"/>
    <sheet name="Bill 1 GEN. ITEM" sheetId="10" r:id="rId2"/>
    <sheet name="Bill 2 Driveway" sheetId="1" r:id="rId3"/>
    <sheet name="Bill 3 parking space" sheetId="13" r:id="rId4"/>
    <sheet name="Bill 4 Weighbridge Pit" sheetId="19" r:id="rId5"/>
    <sheet name="Bill 5 U - Drain" sheetId="4" r:id="rId6"/>
    <sheet name="Bill 6 BUILDINGS" sheetId="6" r:id="rId7"/>
    <sheet name="Bill 7 Septic Tank &amp; chainlink" sheetId="15" r:id="rId8"/>
    <sheet name="Bill 8 Equip &amp; Bill 9 Relocat." sheetId="17" r:id="rId9"/>
    <sheet name="Bill 10 SPEED TABLE PAV" sheetId="20" r:id="rId10"/>
    <sheet name="Bill 11 Police Post" sheetId="21" r:id="rId11"/>
    <sheet name="SPEED TABLE" sheetId="18" state="hidden" r:id="rId12"/>
    <sheet name="Bill 12 Gantry" sheetId="22" r:id="rId13"/>
    <sheet name="Bill 13 Traffic Signal" sheetId="23" r:id="rId14"/>
  </sheets>
  <definedNames>
    <definedName name="_xlnm.Print_Area" localSheetId="1">'Bill 1 GEN. ITEM'!$A$1:$F$49</definedName>
    <definedName name="_xlnm.Print_Area" localSheetId="10">'Bill 11 Police Post'!$A$1:$F$453</definedName>
    <definedName name="_xlnm.Print_Area" localSheetId="13">'Bill 13 Traffic Signal'!$A$1:$F$113</definedName>
    <definedName name="_xlnm.Print_Area" localSheetId="3">'Bill 3 parking space'!$A$1:$F$146</definedName>
    <definedName name="_xlnm.Print_Area" localSheetId="5">'Bill 5 U - Drain'!$A$1:$F$47</definedName>
    <definedName name="_xlnm.Print_Area" localSheetId="7">'Bill 7 Septic Tank &amp; chainlink'!$A$1:$F$126</definedName>
    <definedName name="_xlnm.Print_Area" localSheetId="8">'Bill 8 Equip &amp; Bill 9 Relocat.'!$A$1:$F$36</definedName>
    <definedName name="_xlnm.Print_Area" localSheetId="0">'GEN. SUMMARY'!$A$1:$E$109</definedName>
    <definedName name="_xlnm.Print_Titles" localSheetId="2">'Bill 2 Driveway'!$2:$4</definedName>
    <definedName name="_xlnm.Print_Titles" localSheetId="3">'Bill 3 parking space'!$2:$4</definedName>
    <definedName name="_xlnm.Print_Titles" localSheetId="6">'Bill 6 BUILDINGS'!$2:$5</definedName>
    <definedName name="_xlnm.Print_Titles" localSheetId="7">'Bill 7 Septic Tank &amp; chainlink'!$2:$4</definedName>
  </definedNames>
  <calcPr calcId="145621"/>
</workbook>
</file>

<file path=xl/calcChain.xml><?xml version="1.0" encoding="utf-8"?>
<calcChain xmlns="http://schemas.openxmlformats.org/spreadsheetml/2006/main">
  <c r="F22" i="10" l="1"/>
  <c r="F25" i="10"/>
  <c r="F40" i="20" l="1"/>
  <c r="F38" i="20"/>
  <c r="F34" i="20"/>
  <c r="F32" i="20"/>
  <c r="F31" i="20"/>
  <c r="F30" i="20"/>
  <c r="F29" i="20"/>
  <c r="F28" i="20"/>
  <c r="F27" i="20"/>
  <c r="F26" i="20"/>
  <c r="F25" i="20"/>
  <c r="F23" i="20"/>
  <c r="F20" i="20"/>
  <c r="F19" i="20"/>
  <c r="F17" i="20"/>
  <c r="F13" i="20"/>
  <c r="F8" i="20"/>
  <c r="B18" i="18"/>
  <c r="F15" i="18"/>
  <c r="F13" i="18"/>
  <c r="F9" i="18"/>
  <c r="F6" i="18"/>
  <c r="F19" i="18" s="1"/>
  <c r="A1" i="18"/>
  <c r="F29" i="17"/>
  <c r="F34" i="17" s="1"/>
  <c r="D20" i="11" s="1"/>
  <c r="F14" i="17"/>
  <c r="F12" i="17"/>
  <c r="F10" i="17"/>
  <c r="F7" i="17"/>
  <c r="B114" i="15"/>
  <c r="F99" i="15"/>
  <c r="F92" i="15"/>
  <c r="F87" i="15"/>
  <c r="F83" i="15"/>
  <c r="F81" i="15"/>
  <c r="F77" i="15"/>
  <c r="F73" i="15"/>
  <c r="F71" i="15"/>
  <c r="F68" i="15"/>
  <c r="F66" i="15"/>
  <c r="F62" i="15"/>
  <c r="F58" i="15"/>
  <c r="F55" i="15"/>
  <c r="F53" i="15"/>
  <c r="F22" i="15"/>
  <c r="F20" i="15"/>
  <c r="F16" i="15"/>
  <c r="F14" i="15"/>
  <c r="F13" i="15"/>
  <c r="F12" i="15"/>
  <c r="F11" i="15"/>
  <c r="F10" i="15"/>
  <c r="F8" i="15"/>
  <c r="F412" i="21"/>
  <c r="F410" i="21"/>
  <c r="F408" i="21"/>
  <c r="F406" i="21"/>
  <c r="F404" i="21"/>
  <c r="F402" i="21"/>
  <c r="F400" i="21"/>
  <c r="F398" i="21"/>
  <c r="F396" i="21"/>
  <c r="F394" i="21"/>
  <c r="F392" i="21"/>
  <c r="F390" i="21"/>
  <c r="F388" i="21"/>
  <c r="F386" i="21"/>
  <c r="F384" i="21"/>
  <c r="F285" i="21"/>
  <c r="F283" i="21"/>
  <c r="F279" i="21"/>
  <c r="F276" i="21"/>
  <c r="F244" i="21"/>
  <c r="F238" i="21"/>
  <c r="F236" i="21"/>
  <c r="F232" i="21"/>
  <c r="F225" i="21"/>
  <c r="F223" i="21"/>
  <c r="F218" i="21"/>
  <c r="F216" i="21"/>
  <c r="F210" i="21"/>
  <c r="F208" i="21"/>
  <c r="F192" i="21"/>
  <c r="F189" i="21"/>
  <c r="F187" i="21"/>
  <c r="F185" i="21"/>
  <c r="F183" i="21"/>
  <c r="F181" i="21"/>
  <c r="F178" i="21"/>
  <c r="F170" i="21"/>
  <c r="F172" i="21" s="1"/>
  <c r="F362" i="21" s="1"/>
  <c r="F162" i="21"/>
  <c r="F160" i="21"/>
  <c r="F155" i="21"/>
  <c r="F153" i="21"/>
  <c r="F152" i="21"/>
  <c r="F151" i="21"/>
  <c r="F145" i="21"/>
  <c r="F143" i="21"/>
  <c r="F108" i="21"/>
  <c r="F111" i="21" s="1"/>
  <c r="F350" i="21" s="1"/>
  <c r="F98" i="21"/>
  <c r="F95" i="21"/>
  <c r="F85" i="21"/>
  <c r="F83" i="21"/>
  <c r="B70" i="21"/>
  <c r="B131" i="21" s="1"/>
  <c r="B196" i="21" s="1"/>
  <c r="B268" i="21" s="1"/>
  <c r="B333" i="21" s="1"/>
  <c r="B422" i="21" s="1"/>
  <c r="F63" i="21"/>
  <c r="F61" i="21"/>
  <c r="F56" i="21"/>
  <c r="F54" i="21"/>
  <c r="F47" i="21"/>
  <c r="F45" i="21"/>
  <c r="F40" i="21"/>
  <c r="F27" i="21"/>
  <c r="F24" i="21"/>
  <c r="F21" i="21"/>
  <c r="F18" i="21"/>
  <c r="F16" i="21"/>
  <c r="F13" i="21"/>
  <c r="F11" i="21"/>
  <c r="F294" i="6"/>
  <c r="C290" i="6"/>
  <c r="F290" i="6" s="1"/>
  <c r="F288" i="6"/>
  <c r="C288" i="6"/>
  <c r="F282" i="6"/>
  <c r="F284" i="6" s="1"/>
  <c r="F322" i="6" s="1"/>
  <c r="F275" i="6"/>
  <c r="F271" i="6"/>
  <c r="F267" i="6"/>
  <c r="F262" i="6"/>
  <c r="F254" i="6"/>
  <c r="F245" i="6"/>
  <c r="F248" i="6" s="1"/>
  <c r="F318" i="6" s="1"/>
  <c r="F235" i="6"/>
  <c r="F231" i="6"/>
  <c r="F230" i="6"/>
  <c r="F229" i="6"/>
  <c r="F228" i="6"/>
  <c r="F227" i="6"/>
  <c r="F226" i="6"/>
  <c r="F225" i="6"/>
  <c r="F224" i="6"/>
  <c r="F223" i="6"/>
  <c r="F222" i="6"/>
  <c r="F221" i="6"/>
  <c r="F210" i="6"/>
  <c r="F209" i="6"/>
  <c r="F208" i="6"/>
  <c r="F206" i="6"/>
  <c r="F205" i="6"/>
  <c r="F204" i="6"/>
  <c r="F195" i="6"/>
  <c r="F194" i="6"/>
  <c r="F193" i="6"/>
  <c r="F192" i="6"/>
  <c r="F191" i="6"/>
  <c r="F171" i="6"/>
  <c r="F170" i="6"/>
  <c r="F169" i="6"/>
  <c r="F168" i="6"/>
  <c r="F167" i="6"/>
  <c r="F166" i="6"/>
  <c r="F162" i="6"/>
  <c r="F156" i="6"/>
  <c r="F153" i="6"/>
  <c r="F151" i="6"/>
  <c r="F138" i="6"/>
  <c r="F137" i="6"/>
  <c r="F136" i="6"/>
  <c r="F135" i="6"/>
  <c r="F134" i="6"/>
  <c r="F133" i="6"/>
  <c r="F132" i="6"/>
  <c r="F131" i="6"/>
  <c r="F130" i="6"/>
  <c r="F129" i="6"/>
  <c r="F128" i="6"/>
  <c r="F141" i="6" s="1"/>
  <c r="F310" i="6" s="1"/>
  <c r="F114" i="6"/>
  <c r="F112" i="6"/>
  <c r="F103" i="6"/>
  <c r="F102" i="6"/>
  <c r="C101" i="6"/>
  <c r="F101" i="6" s="1"/>
  <c r="F89" i="6"/>
  <c r="F87" i="6"/>
  <c r="F84" i="6"/>
  <c r="F82" i="6"/>
  <c r="F80" i="6"/>
  <c r="F75" i="6"/>
  <c r="F73" i="6"/>
  <c r="F61" i="6"/>
  <c r="F55" i="6"/>
  <c r="F53" i="6"/>
  <c r="F50" i="6"/>
  <c r="F48" i="6"/>
  <c r="F46" i="6"/>
  <c r="F42" i="6"/>
  <c r="F40" i="6"/>
  <c r="F35" i="6"/>
  <c r="F33" i="6"/>
  <c r="F31" i="6"/>
  <c r="F27" i="6"/>
  <c r="F22" i="6"/>
  <c r="F16" i="6"/>
  <c r="F14" i="6"/>
  <c r="F12" i="6"/>
  <c r="F9" i="6"/>
  <c r="B41" i="4"/>
  <c r="F34" i="4"/>
  <c r="F32" i="4"/>
  <c r="F30" i="4"/>
  <c r="F28" i="4"/>
  <c r="C24" i="4"/>
  <c r="F24" i="4" s="1"/>
  <c r="C22" i="4"/>
  <c r="F22" i="4" s="1"/>
  <c r="F20" i="4"/>
  <c r="F18" i="4"/>
  <c r="F12" i="4"/>
  <c r="F10" i="4"/>
  <c r="F7" i="4"/>
  <c r="F56" i="19"/>
  <c r="F54" i="19"/>
  <c r="F52" i="19"/>
  <c r="F50" i="19"/>
  <c r="F47" i="19"/>
  <c r="F45" i="19"/>
  <c r="F41" i="19"/>
  <c r="F37" i="19"/>
  <c r="F34" i="19"/>
  <c r="F32" i="19"/>
  <c r="F28" i="19"/>
  <c r="F26" i="19"/>
  <c r="F24" i="19"/>
  <c r="F22" i="19"/>
  <c r="F20" i="19"/>
  <c r="F18" i="19"/>
  <c r="F15" i="19"/>
  <c r="F13" i="19"/>
  <c r="F9" i="19"/>
  <c r="B108" i="13"/>
  <c r="B103" i="13"/>
  <c r="B99" i="13"/>
  <c r="B88" i="13"/>
  <c r="F80" i="13"/>
  <c r="F76" i="13"/>
  <c r="F70" i="13"/>
  <c r="F69" i="13"/>
  <c r="F68" i="13"/>
  <c r="F67" i="13"/>
  <c r="F63" i="13"/>
  <c r="F59" i="13"/>
  <c r="F44" i="13"/>
  <c r="F43" i="13"/>
  <c r="H42" i="13"/>
  <c r="F41" i="13"/>
  <c r="F40" i="13"/>
  <c r="F39" i="13"/>
  <c r="F35" i="13"/>
  <c r="F34" i="13"/>
  <c r="F33" i="13"/>
  <c r="F31" i="13"/>
  <c r="F30" i="13"/>
  <c r="C29" i="13"/>
  <c r="F29" i="13" s="1"/>
  <c r="F28" i="13"/>
  <c r="F27" i="13"/>
  <c r="F26" i="13"/>
  <c r="F25" i="13"/>
  <c r="F24" i="13"/>
  <c r="F23" i="13"/>
  <c r="C23" i="13"/>
  <c r="F22" i="13"/>
  <c r="F21" i="13"/>
  <c r="F20" i="13"/>
  <c r="C20" i="13"/>
  <c r="F19" i="13"/>
  <c r="F18" i="13"/>
  <c r="F17" i="13"/>
  <c r="C17" i="13"/>
  <c r="C32" i="13" s="1"/>
  <c r="F32" i="13" s="1"/>
  <c r="B9" i="13"/>
  <c r="F7" i="13"/>
  <c r="F9" i="13" s="1"/>
  <c r="F99" i="13" s="1"/>
  <c r="B180" i="1"/>
  <c r="B175" i="1"/>
  <c r="B173" i="1"/>
  <c r="B169" i="1"/>
  <c r="F161" i="1"/>
  <c r="F159" i="1"/>
  <c r="F156" i="1"/>
  <c r="F153" i="1"/>
  <c r="F150" i="1"/>
  <c r="F147" i="1"/>
  <c r="F127" i="1"/>
  <c r="F123" i="1"/>
  <c r="F117" i="1"/>
  <c r="F116" i="1"/>
  <c r="F115" i="1"/>
  <c r="F114" i="1"/>
  <c r="F110" i="1"/>
  <c r="F106" i="1"/>
  <c r="F79" i="1"/>
  <c r="F75" i="1"/>
  <c r="F69" i="1"/>
  <c r="F68" i="1"/>
  <c r="F67" i="1"/>
  <c r="F66" i="1"/>
  <c r="F62" i="1"/>
  <c r="F58" i="1"/>
  <c r="C44" i="1"/>
  <c r="F44" i="1" s="1"/>
  <c r="F43" i="1"/>
  <c r="F42" i="1"/>
  <c r="F41" i="1"/>
  <c r="F40" i="1"/>
  <c r="F39" i="1"/>
  <c r="F35" i="1"/>
  <c r="F34" i="1"/>
  <c r="F33" i="1"/>
  <c r="C32" i="1"/>
  <c r="F32" i="1" s="1"/>
  <c r="F31" i="1"/>
  <c r="F30" i="1"/>
  <c r="C29" i="1"/>
  <c r="F29" i="1" s="1"/>
  <c r="F28" i="1"/>
  <c r="F27" i="1"/>
  <c r="F26" i="1"/>
  <c r="F25" i="1"/>
  <c r="F24" i="1"/>
  <c r="F23" i="1"/>
  <c r="C23" i="1"/>
  <c r="F22" i="1"/>
  <c r="F21" i="1"/>
  <c r="F20" i="1"/>
  <c r="F19" i="1"/>
  <c r="F18" i="1"/>
  <c r="F17" i="1"/>
  <c r="B9" i="1"/>
  <c r="F7" i="1"/>
  <c r="F9" i="1" s="1"/>
  <c r="F169" i="1" s="1"/>
  <c r="B32" i="10"/>
  <c r="F17" i="10"/>
  <c r="F40" i="22"/>
  <c r="F38" i="22"/>
  <c r="F36" i="22"/>
  <c r="F34" i="22"/>
  <c r="F30" i="22"/>
  <c r="F27" i="22"/>
  <c r="F25" i="22"/>
  <c r="F23" i="22"/>
  <c r="F21" i="22"/>
  <c r="F19" i="22"/>
  <c r="F17" i="22"/>
  <c r="F15" i="22"/>
  <c r="F13" i="22"/>
  <c r="F10" i="22"/>
  <c r="F110" i="23"/>
  <c r="F108" i="23"/>
  <c r="F105" i="23"/>
  <c r="F103" i="23"/>
  <c r="F101" i="23"/>
  <c r="F99" i="23"/>
  <c r="F97" i="23"/>
  <c r="F93" i="23"/>
  <c r="F90" i="23"/>
  <c r="F87" i="23"/>
  <c r="F84" i="23"/>
  <c r="F81" i="23"/>
  <c r="F78" i="23"/>
  <c r="F74" i="23"/>
  <c r="F72" i="23"/>
  <c r="F70" i="23"/>
  <c r="F67" i="23"/>
  <c r="F65" i="23"/>
  <c r="F53" i="23"/>
  <c r="F50" i="23"/>
  <c r="F47" i="23"/>
  <c r="F45" i="23"/>
  <c r="F42" i="23"/>
  <c r="F39" i="23"/>
  <c r="F36" i="23"/>
  <c r="F34" i="23"/>
  <c r="F31" i="23"/>
  <c r="F28" i="23"/>
  <c r="F23" i="23"/>
  <c r="F21" i="23"/>
  <c r="F15" i="23"/>
  <c r="F12" i="23"/>
  <c r="F9" i="23"/>
  <c r="F193" i="21" l="1"/>
  <c r="F364" i="21" s="1"/>
  <c r="F67" i="21"/>
  <c r="F77" i="21" s="1"/>
  <c r="F89" i="21" s="1"/>
  <c r="F346" i="21" s="1"/>
  <c r="F104" i="15"/>
  <c r="F112" i="15" s="1"/>
  <c r="F238" i="6"/>
  <c r="F316" i="6" s="1"/>
  <c r="F212" i="6"/>
  <c r="F314" i="6" s="1"/>
  <c r="F116" i="6"/>
  <c r="F308" i="6" s="1"/>
  <c r="F92" i="6"/>
  <c r="F304" i="6" s="1"/>
  <c r="F59" i="19"/>
  <c r="D10" i="11" s="1"/>
  <c r="F50" i="1"/>
  <c r="F171" i="1" s="1"/>
  <c r="C42" i="13"/>
  <c r="F42" i="13" s="1"/>
  <c r="F49" i="13" s="1"/>
  <c r="F101" i="13" s="1"/>
  <c r="F89" i="13"/>
  <c r="F103" i="13" s="1"/>
  <c r="F56" i="23"/>
  <c r="F61" i="23" s="1"/>
  <c r="F112" i="23" s="1"/>
  <c r="D28" i="11" s="1"/>
  <c r="F46" i="22"/>
  <c r="D26" i="11" s="1"/>
  <c r="F33" i="10"/>
  <c r="D4" i="11" s="1"/>
  <c r="F84" i="1"/>
  <c r="F173" i="1" s="1"/>
  <c r="F138" i="1"/>
  <c r="F175" i="1" s="1"/>
  <c r="F165" i="1"/>
  <c r="F177" i="1" s="1"/>
  <c r="F42" i="4"/>
  <c r="D12" i="11" s="1"/>
  <c r="F63" i="6"/>
  <c r="F302" i="6" s="1"/>
  <c r="F106" i="6"/>
  <c r="F306" i="6" s="1"/>
  <c r="F174" i="6"/>
  <c r="F312" i="6" s="1"/>
  <c r="F278" i="6"/>
  <c r="F320" i="6" s="1"/>
  <c r="F33" i="21"/>
  <c r="F344" i="21" s="1"/>
  <c r="F100" i="21"/>
  <c r="F348" i="21" s="1"/>
  <c r="F165" i="21"/>
  <c r="F360" i="21" s="1"/>
  <c r="F247" i="21"/>
  <c r="F366" i="21" s="1"/>
  <c r="F287" i="21"/>
  <c r="F368" i="21" s="1"/>
  <c r="F416" i="21"/>
  <c r="F440" i="21" s="1"/>
  <c r="F25" i="15"/>
  <c r="F110" i="15" s="1"/>
  <c r="F19" i="17"/>
  <c r="D18" i="11" s="1"/>
  <c r="F42" i="20"/>
  <c r="D22" i="11" s="1"/>
  <c r="F297" i="6"/>
  <c r="F324" i="6" s="1"/>
  <c r="F371" i="21" l="1"/>
  <c r="F436" i="21" s="1"/>
  <c r="F446" i="21" s="1"/>
  <c r="D24" i="11" s="1"/>
  <c r="F115" i="15"/>
  <c r="D16" i="11" s="1"/>
  <c r="F328" i="6"/>
  <c r="D14" i="11" s="1"/>
  <c r="F108" i="13"/>
  <c r="D8" i="11" s="1"/>
  <c r="F180" i="1"/>
  <c r="D6" i="11" s="1"/>
  <c r="F352" i="21"/>
  <c r="F431" i="21" s="1"/>
  <c r="D31" i="11" l="1"/>
</calcChain>
</file>

<file path=xl/sharedStrings.xml><?xml version="1.0" encoding="utf-8"?>
<sst xmlns="http://schemas.openxmlformats.org/spreadsheetml/2006/main" count="1502" uniqueCount="733">
  <si>
    <t>BILL OF QUANTITIES</t>
  </si>
  <si>
    <t>SIGNALISATION AT JUNCTION</t>
  </si>
  <si>
    <t>ITEM</t>
  </si>
  <si>
    <t>DESCRIPTION</t>
  </si>
  <si>
    <t>UNIT</t>
  </si>
  <si>
    <t>QTY</t>
  </si>
  <si>
    <t xml:space="preserve">BILL NO.13: TRAFFIC SIGNALISATION </t>
  </si>
  <si>
    <t>Excavation/Demolision and Civil works</t>
  </si>
  <si>
    <t xml:space="preserve">Demolish existing concrete kerb walls/concrete </t>
  </si>
  <si>
    <t>m3</t>
  </si>
  <si>
    <t xml:space="preserve">structures and dispose off </t>
  </si>
  <si>
    <t xml:space="preserve">Excavate trenches 1m wide and 1m deep </t>
  </si>
  <si>
    <t>for ducting including disposal of excavated material</t>
  </si>
  <si>
    <t xml:space="preserve">Backfilling to trenches with approved material and </t>
  </si>
  <si>
    <t>compacting in layers as recommended by Engineer</t>
  </si>
  <si>
    <t>Excavate trenches for manholes in material other</t>
  </si>
  <si>
    <t xml:space="preserve">than rock or articicial hard material with depth not </t>
  </si>
  <si>
    <t xml:space="preserve">exceeding 1.20m, disposing of spoil as would be </t>
  </si>
  <si>
    <t>directed by the Engineer</t>
  </si>
  <si>
    <t xml:space="preserve">Provide, lay and compact 150mm thick sand surround </t>
  </si>
  <si>
    <t>m2</t>
  </si>
  <si>
    <t>to PVC pipe conduits</t>
  </si>
  <si>
    <t xml:space="preserve">Provide and lay 150mm solid sandcrate blockworks in  </t>
  </si>
  <si>
    <t xml:space="preserve">cement and sand mortar (1:4) and render to sides of </t>
  </si>
  <si>
    <t>walls 19mm thick cement mortar</t>
  </si>
  <si>
    <t xml:space="preserve">Provide and cast 300mm thick concrete (class C20)-19mm </t>
  </si>
  <si>
    <t xml:space="preserve">aggregates specified mix concrete to base and </t>
  </si>
  <si>
    <t>walls of manhole 150mm thick including formwork</t>
  </si>
  <si>
    <t>Provide and place metal gratings as cover for manholes (900mmx900mm)</t>
  </si>
  <si>
    <t>Nr</t>
  </si>
  <si>
    <t xml:space="preserve">Supply lay and joint  75mm PVC pipes as conduits for </t>
  </si>
  <si>
    <t>m</t>
  </si>
  <si>
    <t xml:space="preserve">electric cables truly plumbed </t>
  </si>
  <si>
    <t>Supply lay and joint 50mm PVC pipes as conduits for main</t>
  </si>
  <si>
    <t>power cables</t>
  </si>
  <si>
    <t>Supply lay and joint 100mm PVC pipes as conduits for</t>
  </si>
  <si>
    <t>electric cables</t>
  </si>
  <si>
    <t>Construct concrete plinth for signal controller</t>
  </si>
  <si>
    <t>12a</t>
  </si>
  <si>
    <t>Construct concrete plinth for backup system</t>
  </si>
  <si>
    <t>Elecrtrical and related works</t>
  </si>
  <si>
    <t xml:space="preserve">Supply lay and connect 1.5mm2 x 4core pvc/pcv clad cables </t>
  </si>
  <si>
    <t>through conduits to electronic controllers and signal heads.</t>
  </si>
  <si>
    <t>Supply lay and connect 16mm2 x 4 core  PVC armoured</t>
  </si>
  <si>
    <t>cables from source through conduits to electirc cut out</t>
  </si>
  <si>
    <t xml:space="preserve">                                                            C/FWD</t>
  </si>
  <si>
    <t>B/FWD</t>
  </si>
  <si>
    <t>Elecrtrical and related works (Cont'd)</t>
  </si>
  <si>
    <t>Supply and lay electromagnetic loop cable</t>
  </si>
  <si>
    <t>Supply and install 7m high galvanised pole gantry assembly</t>
  </si>
  <si>
    <t>complete with arm(6m long) across lanes and concrete plinth</t>
  </si>
  <si>
    <t>Supply and install pedestrian push button</t>
  </si>
  <si>
    <t>Supply and install vehicle detector units</t>
  </si>
  <si>
    <t xml:space="preserve">Supply and install 16-phase microprocessor controller </t>
  </si>
  <si>
    <t>including configuration and programming (Ref: Siemens or</t>
  </si>
  <si>
    <t>approved equal)</t>
  </si>
  <si>
    <t>Supply and install traffic signal heads complete with three (3)</t>
  </si>
  <si>
    <t>aspects of 200mm diameter LED lights in each head</t>
  </si>
  <si>
    <t>aspects of 200mm diameter ARROW LED lights in each head</t>
  </si>
  <si>
    <t>aspects of 300mm diameter LED lights in each head</t>
  </si>
  <si>
    <t>aspects of 300mm diameter ARROW LED lights in each head</t>
  </si>
  <si>
    <t xml:space="preserve">Supply and install pedestrian signal heads complete with </t>
  </si>
  <si>
    <t>2-aspects of 200mm dimater LED lights and Red- &amp; Green-Man</t>
  </si>
  <si>
    <t>Supply and install 100mm diameter hollow, 3.0m high</t>
  </si>
  <si>
    <t xml:space="preserve">galvanised steel poles and painted green including pole </t>
  </si>
  <si>
    <t>pedestal</t>
  </si>
  <si>
    <t>Road line markings and road signs</t>
  </si>
  <si>
    <t>Item</t>
  </si>
  <si>
    <t>sum</t>
  </si>
  <si>
    <t>Supply and install Automatic Voltage Regulator Unit</t>
  </si>
  <si>
    <t>Connection of power to traffic lights</t>
  </si>
  <si>
    <t>item</t>
  </si>
  <si>
    <t>Initialisation,Commissioning and Submission of an acceptable As Built drawings</t>
  </si>
  <si>
    <t>Supply,install and maintanence of the controller for the period</t>
  </si>
  <si>
    <t>of one year</t>
  </si>
  <si>
    <t xml:space="preserve">100mm (4'') diameter Thrust boring. </t>
  </si>
  <si>
    <t>Provide and lay 100mm (4'') diameter p.v.c pressure pipes as conduits for electrical cables</t>
  </si>
  <si>
    <t>TOTAL  TO SUMMARY</t>
  </si>
  <si>
    <t>Description</t>
  </si>
  <si>
    <t xml:space="preserve">Unit </t>
  </si>
  <si>
    <t>Qty</t>
  </si>
  <si>
    <t>Rate</t>
  </si>
  <si>
    <t>Amount</t>
  </si>
  <si>
    <t xml:space="preserve">BILL NO. 12 - HEIGHT CONTROL GANTRY </t>
  </si>
  <si>
    <t>FABRICATION AND ERECTION OF 2 NO. GANTRY FRAME</t>
  </si>
  <si>
    <t>Excavation</t>
  </si>
  <si>
    <t>A</t>
  </si>
  <si>
    <t>Excavate pit (2nr), maximum depth not exceeding 3.0m, backfill</t>
  </si>
  <si>
    <t>and dispose off site</t>
  </si>
  <si>
    <t>Concreteworks</t>
  </si>
  <si>
    <t>B</t>
  </si>
  <si>
    <t>Provide and place mass insitu concrete C15/20 in Blinding, including haulage</t>
  </si>
  <si>
    <t>C</t>
  </si>
  <si>
    <t>Provide and place reinforced insitu concrete C30/20 in foundation, including haulage</t>
  </si>
  <si>
    <t>D</t>
  </si>
  <si>
    <t>Provide and place reinforced insitu concrete C30/20 in pier to receive bolts, including haulage</t>
  </si>
  <si>
    <t>E</t>
  </si>
  <si>
    <t>Formwork to sides of foundation</t>
  </si>
  <si>
    <t>F</t>
  </si>
  <si>
    <t>Formwork to sides of pier</t>
  </si>
  <si>
    <t>G</t>
  </si>
  <si>
    <t>20mm diameter high yield steel bar in foundation and pier</t>
  </si>
  <si>
    <t>Kg</t>
  </si>
  <si>
    <t>H</t>
  </si>
  <si>
    <t>12mm diameter high yield steel bar in foundation</t>
  </si>
  <si>
    <t>I</t>
  </si>
  <si>
    <t>10mm diameter high yield steel bar in foundation</t>
  </si>
  <si>
    <t>Bolts</t>
  </si>
  <si>
    <t>J</t>
  </si>
  <si>
    <t>Bolt and Nut 24mm diameter, 680mm long Anchor bolt</t>
  </si>
  <si>
    <t>nr</t>
  </si>
  <si>
    <t>Metalworks</t>
  </si>
  <si>
    <t>K</t>
  </si>
  <si>
    <t>Universal column ,  rectangular hollow section 200x300x10 welded securedly to base plate as directed by Engineer</t>
  </si>
  <si>
    <t>L</t>
  </si>
  <si>
    <t>Universal Beam ,  rectangular hollow section 200x300x10mm</t>
  </si>
  <si>
    <t>M</t>
  </si>
  <si>
    <t>Base Plate  size 700x600x16mm thick</t>
  </si>
  <si>
    <t>N</t>
  </si>
  <si>
    <t xml:space="preserve">Prepare and apply one coat of red oxide and 2 coats of </t>
  </si>
  <si>
    <t>reflective oil paint on metal surface</t>
  </si>
  <si>
    <t>Total of Gantry Carried to Summary</t>
  </si>
  <si>
    <t>PROPOSED WEIGHBRIDGE STATION AT TEMA BEACH ROAD (NEAR COMMUNITY 3)</t>
  </si>
  <si>
    <t>Unit</t>
  </si>
  <si>
    <t>BILL NO. 1  GENERAL ITEMS</t>
  </si>
  <si>
    <t>Contractual Requirements</t>
  </si>
  <si>
    <t>A110</t>
  </si>
  <si>
    <t>Performance Security</t>
  </si>
  <si>
    <t>A120.</t>
  </si>
  <si>
    <t>Insurance of the works</t>
  </si>
  <si>
    <t>A130</t>
  </si>
  <si>
    <t>Third party Insurance</t>
  </si>
  <si>
    <t>Specified Requirements</t>
  </si>
  <si>
    <t>A221.1</t>
  </si>
  <si>
    <t>Maintenance of Engineer's Vehicles including fuel and drivers as well as office equipment and etc.</t>
  </si>
  <si>
    <t>Psum</t>
  </si>
  <si>
    <t xml:space="preserve">  </t>
  </si>
  <si>
    <t>A221.2</t>
  </si>
  <si>
    <t>Adjustment to item A221</t>
  </si>
  <si>
    <t>%</t>
  </si>
  <si>
    <t>Work Zone Safety Measures</t>
  </si>
  <si>
    <t>A271</t>
  </si>
  <si>
    <t>Installation and Maintenance of temporary traffic signing as per the attached drawings</t>
  </si>
  <si>
    <t>A290</t>
  </si>
  <si>
    <t>Provide progress photograph</t>
  </si>
  <si>
    <t>set</t>
  </si>
  <si>
    <t>A291</t>
  </si>
  <si>
    <t>Project sign board</t>
  </si>
  <si>
    <t>No</t>
  </si>
  <si>
    <t>To Summary</t>
  </si>
  <si>
    <t>BILL NO. 2  DRIVEWAY</t>
  </si>
  <si>
    <t>DEMOLITION &amp; SITE CLEARANCE</t>
  </si>
  <si>
    <t>D100</t>
  </si>
  <si>
    <t>Clear site of  grass bush including trees up to 0.5m and grub up all roots and clear away.</t>
  </si>
  <si>
    <t>Ha</t>
  </si>
  <si>
    <t>T o Summary</t>
  </si>
  <si>
    <t>EARTHWORKS</t>
  </si>
  <si>
    <t>E411</t>
  </si>
  <si>
    <t>Excavate for cutting; topsoil</t>
  </si>
  <si>
    <t>E220</t>
  </si>
  <si>
    <t xml:space="preserve">Excavate in cutting, starting from 150mm below </t>
  </si>
  <si>
    <t>original surface, to any level</t>
  </si>
  <si>
    <t>E429</t>
  </si>
  <si>
    <t>Excavation from approved borrow pit gravel</t>
  </si>
  <si>
    <t>material</t>
  </si>
  <si>
    <t>E430</t>
  </si>
  <si>
    <t xml:space="preserve">Extra over various kinds of excavation </t>
  </si>
  <si>
    <t>for excavating in rocks (provisional)</t>
  </si>
  <si>
    <t>E540</t>
  </si>
  <si>
    <t>Excavate unsuitable material below formation level</t>
  </si>
  <si>
    <t>in cutting and dispose</t>
  </si>
  <si>
    <t>E532</t>
  </si>
  <si>
    <t>Load up excavated material in cutting and haul</t>
  </si>
  <si>
    <t>to spoil as directed, spread and level</t>
  </si>
  <si>
    <t>E590</t>
  </si>
  <si>
    <t>Reinstate borrow pits by grading to avoid water</t>
  </si>
  <si>
    <t>collecting, return top soil from stockpile</t>
  </si>
  <si>
    <t>and spread 150mm thick</t>
  </si>
  <si>
    <t>E635</t>
  </si>
  <si>
    <t xml:space="preserve">Load up excavated material from borrow pit , place fill </t>
  </si>
  <si>
    <t>and compact in acceleration and deceleration lane, distance of haulage  not exceeding 1 km</t>
  </si>
  <si>
    <t>E637</t>
  </si>
  <si>
    <t>Provide and place crushed stone as filling material</t>
  </si>
  <si>
    <t>including haulage</t>
  </si>
  <si>
    <t>E900.1</t>
  </si>
  <si>
    <t>Extra over items E635 for haulage beyond 1 km (Km 20 - 100)</t>
  </si>
  <si>
    <t>m3km</t>
  </si>
  <si>
    <t>EARTHWORK</t>
  </si>
  <si>
    <r>
      <t>DECELERATION , DRIVEWAY AND ACCELERATION LANE (1140m</t>
    </r>
    <r>
      <rPr>
        <b/>
        <u/>
        <sz val="12"/>
        <color indexed="8"/>
        <rFont val="Garamond"/>
        <family val="1"/>
      </rPr>
      <t>²</t>
    </r>
    <r>
      <rPr>
        <b/>
        <u/>
        <sz val="12"/>
        <color indexed="8"/>
        <rFont val="Arial"/>
        <family val="2"/>
      </rPr>
      <t>)</t>
    </r>
  </si>
  <si>
    <t>PAVEMENT BLOCK WORKS</t>
  </si>
  <si>
    <t>R.186</t>
  </si>
  <si>
    <t>Provide, lay and compact graded crushed rock base</t>
  </si>
  <si>
    <t>material to thickness 200mm.</t>
  </si>
  <si>
    <t>Include 1km haulage</t>
  </si>
  <si>
    <t>R.424.1</t>
  </si>
  <si>
    <t xml:space="preserve">Provide approved (0-40mm) cement stablised </t>
  </si>
  <si>
    <t xml:space="preserve">crushed rock (C15) to 200mm thick in two layers </t>
  </si>
  <si>
    <t>including haulage in excess of 1 km</t>
  </si>
  <si>
    <t>R.424.2</t>
  </si>
  <si>
    <t>Provide approved 50% bitumen emulsion and spray</t>
  </si>
  <si>
    <t xml:space="preserve">at the rate of 0.75litres/sm on cement stablised </t>
  </si>
  <si>
    <t>crush rock base surface as specified</t>
  </si>
  <si>
    <t>R900</t>
  </si>
  <si>
    <t>Haulage in excess of 1km for crushed rock (20-100km)</t>
  </si>
  <si>
    <t>m3.km</t>
  </si>
  <si>
    <t>Pavement</t>
  </si>
  <si>
    <t>R783.1</t>
  </si>
  <si>
    <t>Provide interlocking precast concrete pavement block</t>
  </si>
  <si>
    <t>80mm thick (50N/mm2) chambered at the edges and</t>
  </si>
  <si>
    <t>lay including filling of joints with river sand and 50mm as</t>
  </si>
  <si>
    <t>thick sand bed as specified including haulage of fine</t>
  </si>
  <si>
    <t xml:space="preserve">aggregate </t>
  </si>
  <si>
    <t>R611</t>
  </si>
  <si>
    <t>Provide and lay precast concrete kerb on</t>
  </si>
  <si>
    <t>350 x 100mm in-situ concrete 15/20mm aggregate</t>
  </si>
  <si>
    <t>base 175mm average and 125mm high backing</t>
  </si>
  <si>
    <t>CONCRETEWORK IN DECELERATION AND ACCELERATION LANE</t>
  </si>
  <si>
    <t>SHOULDERS (713m2)</t>
  </si>
  <si>
    <t>CONCRETE WORKS</t>
  </si>
  <si>
    <t>R900.2</t>
  </si>
  <si>
    <t>lay including filling of joints with river sand and 50mm</t>
  </si>
  <si>
    <t>SHOULDER CONCRETEWORKS</t>
  </si>
  <si>
    <t>TRAFFIC SIGNS AND SURFACE MARKING</t>
  </si>
  <si>
    <t>R.812.1</t>
  </si>
  <si>
    <t xml:space="preserve">Reflective road sign (Single Pole) as per Drawing </t>
  </si>
  <si>
    <t>(Warning and Prohibitory)</t>
  </si>
  <si>
    <t>Nr.</t>
  </si>
  <si>
    <t>R.812.2</t>
  </si>
  <si>
    <t xml:space="preserve">Reflective road sign (Double Pole) as per Drawing </t>
  </si>
  <si>
    <t>(Informatory)</t>
  </si>
  <si>
    <t>R.812.3</t>
  </si>
  <si>
    <t xml:space="preserve">Reflective advance direction sign (Double Pole) as </t>
  </si>
  <si>
    <t>per Drawing</t>
  </si>
  <si>
    <t>R.860.1</t>
  </si>
  <si>
    <t>Provide continuous white centreline 120mm wide in</t>
  </si>
  <si>
    <t>reflective tropical thermoplastic paint (3.0mm thick)</t>
  </si>
  <si>
    <t>R.890</t>
  </si>
  <si>
    <t xml:space="preserve">Provide road marking of varying widths and areas in </t>
  </si>
  <si>
    <t>reflective thermoplastic paint (3.0mm thick)</t>
  </si>
  <si>
    <r>
      <t>m</t>
    </r>
    <r>
      <rPr>
        <vertAlign val="superscript"/>
        <sz val="12"/>
        <rFont val="Arial"/>
        <family val="2"/>
      </rPr>
      <t>2</t>
    </r>
  </si>
  <si>
    <t>X.920</t>
  </si>
  <si>
    <t>Supply and install gantry signs as per specification</t>
  </si>
  <si>
    <t>SUMMARY</t>
  </si>
  <si>
    <t>CARRIED TO GENERAL SUMMARY</t>
  </si>
  <si>
    <t>BILL NO. 3 PARKING SPACE(990m2)</t>
  </si>
  <si>
    <t>and compact in Parking bay, distance of haulage  not exceeding 1 km</t>
  </si>
  <si>
    <t xml:space="preserve">DESCRIPTION </t>
  </si>
  <si>
    <t>RATE</t>
  </si>
  <si>
    <t>AMOUNT</t>
  </si>
  <si>
    <t>BILL NO 4: WEIGHBRIDGE PIT CONSTRUCTION</t>
  </si>
  <si>
    <t>Earthworks</t>
  </si>
  <si>
    <t xml:space="preserve">Excavate for foundation max depth 0.5 - 1.0m, disposal </t>
  </si>
  <si>
    <t xml:space="preserve">of excavated material other than topsoil, rock or </t>
  </si>
  <si>
    <t xml:space="preserve">artificial hard material  </t>
  </si>
  <si>
    <t>CONCRETEWORKS</t>
  </si>
  <si>
    <t>Provision of Concrete</t>
  </si>
  <si>
    <t>Designed mix, grade C 15/20mm aggragate</t>
  </si>
  <si>
    <t>Designed mix grade C 30/20mm aggregate</t>
  </si>
  <si>
    <t>Placing of Concrete</t>
  </si>
  <si>
    <t>Mass blinding, thickness not exceeding 150mm</t>
  </si>
  <si>
    <t>Reinforced, ground slab, thickness 150-300mm</t>
  </si>
  <si>
    <t>Reinforced, ground slabs, thickness 300-500mm</t>
  </si>
  <si>
    <t>Reinforced, walls, thickness 150-300m</t>
  </si>
  <si>
    <t>Extra over haulage in excess of 1km for Sand(0-20km)</t>
  </si>
  <si>
    <t>Extra over haulage in excess of 1km for chipping</t>
  </si>
  <si>
    <t>(20 - 100km)</t>
  </si>
  <si>
    <t>Formworks</t>
  </si>
  <si>
    <t>Rough finish, plane Vertical, width 0.4  - 1.22m</t>
  </si>
  <si>
    <t>Fair finish, plane Verticall, width 0.4  - 1.22m</t>
  </si>
  <si>
    <t>Reinforcement</t>
  </si>
  <si>
    <t>Deformed high yield steel bars to BS 4449</t>
  </si>
  <si>
    <t>kg</t>
  </si>
  <si>
    <t xml:space="preserve">12mm nominal size </t>
  </si>
  <si>
    <t>Deformed high yield steel bar to BS 4449</t>
  </si>
  <si>
    <t>16mm nominal size</t>
  </si>
  <si>
    <t>Precast Concrete</t>
  </si>
  <si>
    <t>P</t>
  </si>
  <si>
    <t>Precast concrete slab class 30 with holes to receive</t>
  </si>
  <si>
    <t>indicator, base size 500 x 500 x 150mm</t>
  </si>
  <si>
    <t>Q</t>
  </si>
  <si>
    <t>Ditto size 1150 x 500 x 150mm</t>
  </si>
  <si>
    <t>Steel Works</t>
  </si>
  <si>
    <t>R</t>
  </si>
  <si>
    <t>75 x 75mm rolled steel fitted to edge of concrete</t>
  </si>
  <si>
    <t>S</t>
  </si>
  <si>
    <t>152 x 89 x 750mm long rolled steel joist bedded in concrete</t>
  </si>
  <si>
    <t>T</t>
  </si>
  <si>
    <t>19mm cement sand to walls</t>
  </si>
  <si>
    <t>U</t>
  </si>
  <si>
    <t>Expansion joint.</t>
  </si>
  <si>
    <t>WEIGHBRIDGE PIT CARRIED TO GENERAL SUMMARY</t>
  </si>
  <si>
    <t>BILL NO. 5 - U-DRAIN CONSTRUCTION</t>
  </si>
  <si>
    <t xml:space="preserve">EARTHWORKS </t>
  </si>
  <si>
    <t>E 323</t>
  </si>
  <si>
    <t>Excavate foundation (Depth 0.5 - 1.0m: U-Drains))</t>
  </si>
  <si>
    <r>
      <t>m</t>
    </r>
    <r>
      <rPr>
        <vertAlign val="superscript"/>
        <sz val="12"/>
        <rFont val="Arial"/>
        <family val="2"/>
      </rPr>
      <t>3</t>
    </r>
  </si>
  <si>
    <t>E614</t>
  </si>
  <si>
    <t>Provide imported material Backfill to structures, distance</t>
  </si>
  <si>
    <t>of haulage not exceeding 1 km</t>
  </si>
  <si>
    <t>E900</t>
  </si>
  <si>
    <t>Extra Over for haulage for itemE614 (20-100 kms)</t>
  </si>
  <si>
    <r>
      <t>m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>.km</t>
    </r>
  </si>
  <si>
    <t>Provision and Placing of Concrete</t>
  </si>
  <si>
    <t>F 233</t>
  </si>
  <si>
    <t>Provide concrete  Grade C 25</t>
  </si>
  <si>
    <t>F 511</t>
  </si>
  <si>
    <t>Place concrete C25 in u-drain</t>
  </si>
  <si>
    <t>F 900.1</t>
  </si>
  <si>
    <t>Extra Over for haulage of River sand  aggregates (20-100 kms)</t>
  </si>
  <si>
    <t>F 900.2</t>
  </si>
  <si>
    <t>Extra Over for haulage of quarry aggrgates (20 - 100 kms)</t>
  </si>
  <si>
    <t>Concrete Ancilliaries</t>
  </si>
  <si>
    <t>G 115</t>
  </si>
  <si>
    <t>Rough formwork to horizontal sides</t>
  </si>
  <si>
    <t>G 145</t>
  </si>
  <si>
    <t>Rough formwork to vertical sides</t>
  </si>
  <si>
    <t>G 146</t>
  </si>
  <si>
    <t>Fair formwork to vertical sides</t>
  </si>
  <si>
    <t>G 147</t>
  </si>
  <si>
    <t>Fair formwork to curved surface</t>
  </si>
  <si>
    <t xml:space="preserve"> BILL NO. 6. - WEIGHBRIDGE STATION OFFICE BUILDING</t>
  </si>
  <si>
    <t>SUBSTRUCTURE</t>
  </si>
  <si>
    <t>Excavation and Earthwork</t>
  </si>
  <si>
    <t xml:space="preserve">Excavate foundation trench not exceeding1.00m        </t>
  </si>
  <si>
    <t xml:space="preserve">deep commencing at formation level.                              </t>
  </si>
  <si>
    <t xml:space="preserve"> </t>
  </si>
  <si>
    <t xml:space="preserve">Excavate pit to receive column base not exceeding    </t>
  </si>
  <si>
    <t xml:space="preserve">1.50m deep commencing at formation level               </t>
  </si>
  <si>
    <t xml:space="preserve">Backfill selected excavated material around foundation.                    </t>
  </si>
  <si>
    <t xml:space="preserve">                                                                                   </t>
  </si>
  <si>
    <t>Remove surplus excavated material away from site.</t>
  </si>
  <si>
    <t>Hardcore filling</t>
  </si>
  <si>
    <t>Approved imported laterite hardfilling:</t>
  </si>
  <si>
    <t xml:space="preserve">To make up levels under floors deposited and </t>
  </si>
  <si>
    <t>compacted in layers not exceeding 225mm thick.</t>
  </si>
  <si>
    <t>Plain in-situ concrete ( 1:10 all-in aggregates ) as described in :-</t>
  </si>
  <si>
    <t>50mm Thick blinding bed under foundation.</t>
  </si>
  <si>
    <t>Plain in-situ concrete ( 1:2:4-20mm aggregates ) as-</t>
  </si>
  <si>
    <t>described in :-</t>
  </si>
  <si>
    <t>Strip Foundation</t>
  </si>
  <si>
    <t>Steps.</t>
  </si>
  <si>
    <t>150mm Bed.</t>
  </si>
  <si>
    <t>Reinforced in-situ concrete</t>
  </si>
  <si>
    <t>Reinforced in-situ vibrated concrete (1:2:4- 20mm aggregates ) as</t>
  </si>
  <si>
    <t>Column  bases</t>
  </si>
  <si>
    <t>Columns</t>
  </si>
  <si>
    <t>Mild steel bar reinforcement</t>
  </si>
  <si>
    <t>16mm Diameter  in columns</t>
  </si>
  <si>
    <t>12mm Diameter in column base</t>
  </si>
  <si>
    <t xml:space="preserve">10mm Diameter in stirrups, links  </t>
  </si>
  <si>
    <t>Formwork to :-</t>
  </si>
  <si>
    <t xml:space="preserve">Vertical sides of columns </t>
  </si>
  <si>
    <t>Edges of bed</t>
  </si>
  <si>
    <t>BLOCKWORKS</t>
  </si>
  <si>
    <t xml:space="preserve">Solid concrete blockwork in cement and sand ( 1:4 ) mortar </t>
  </si>
  <si>
    <t>as described :-</t>
  </si>
  <si>
    <t>150mm thick wall ( Footing)</t>
  </si>
  <si>
    <r>
      <t>SUBSTRUCTURE</t>
    </r>
    <r>
      <rPr>
        <b/>
        <sz val="12"/>
        <rFont val="Arial"/>
        <family val="2"/>
      </rPr>
      <t xml:space="preserve"> CARRIED TO SUMMARY</t>
    </r>
  </si>
  <si>
    <t>SUPERSTRUCTURE</t>
  </si>
  <si>
    <t>CONCRETE WORK</t>
  </si>
  <si>
    <t>Reinforced in-situ vibrated concrete ( 1:2:4 - 20mm aggregates )</t>
  </si>
  <si>
    <t>as described in :-</t>
  </si>
  <si>
    <t>Vertical  columns</t>
  </si>
  <si>
    <t>Lintel</t>
  </si>
  <si>
    <t>Mild steel round bar reinforcement</t>
  </si>
  <si>
    <t>16mm Diameter in Column</t>
  </si>
  <si>
    <t>12mm Diameter in Lintel</t>
  </si>
  <si>
    <t>10mm Diameter in links and stirrups</t>
  </si>
  <si>
    <t>Formwork  :-</t>
  </si>
  <si>
    <t>Vertical sides of column</t>
  </si>
  <si>
    <t>Sides and soffit of Lintel</t>
  </si>
  <si>
    <t>Carried to summary</t>
  </si>
  <si>
    <t>BLOCKWORK</t>
  </si>
  <si>
    <t>Solid concrete blorkwork in cement</t>
  </si>
  <si>
    <t>and sand ( 1:4 ) mortar as described  :-</t>
  </si>
  <si>
    <t>125mm  Wall</t>
  </si>
  <si>
    <t>125mm  Wall in gable</t>
  </si>
  <si>
    <t>Carrid to summary</t>
  </si>
  <si>
    <t>ROOFING</t>
  </si>
  <si>
    <t>Burnt clay tiles covering, laid on hardwood ( Including 19mm thick Plywood, Felt, etc)</t>
  </si>
  <si>
    <t>Ditto to Ridge capping  450mm girth</t>
  </si>
  <si>
    <t>ROOFING CARRIED TO SUMMARY</t>
  </si>
  <si>
    <t>CARPENTRY</t>
  </si>
  <si>
    <t>Structural timbers</t>
  </si>
  <si>
    <t>Sawn hardwood treated with solignum  :-</t>
  </si>
  <si>
    <t>50mm x 50mm Noggings/ joist</t>
  </si>
  <si>
    <t>50mm x 50mm Hangers</t>
  </si>
  <si>
    <t>100mm x 50mm Bearer and Purlin</t>
  </si>
  <si>
    <t>100mm x 50mm  Wall plate,</t>
  </si>
  <si>
    <t>150mm x 50mm  Rafters.</t>
  </si>
  <si>
    <t>225mm x 50mm  Ridge board</t>
  </si>
  <si>
    <t>CARPENTRY CARRIED  TO SUMMARY</t>
  </si>
  <si>
    <t>JOINERY</t>
  </si>
  <si>
    <t>44mm panelled door comprising 100mm top rail and</t>
  </si>
  <si>
    <t xml:space="preserve">stiless, 150mm middle rails, 225mm bottom rail </t>
  </si>
  <si>
    <t xml:space="preserve">open rebated and divided into four panels filled </t>
  </si>
  <si>
    <t>in with 30mm hardwood moulded panels rebated</t>
  </si>
  <si>
    <t xml:space="preserve">and chamfered round on one side </t>
  </si>
  <si>
    <t>Panel door size 750 x 2,100mm</t>
  </si>
  <si>
    <t>Panel door size 900 x 2,100mm</t>
  </si>
  <si>
    <t>Wrought hardwood frame as described in:-</t>
  </si>
  <si>
    <t>45 x 140mm door frame rebated.</t>
  </si>
  <si>
    <t>Hardwood skirtings, architraves, fillets, glazing</t>
  </si>
  <si>
    <t>beads etc. fixed with brass screws to wood</t>
  </si>
  <si>
    <t xml:space="preserve">plugs at 900mm centres dowelled over as </t>
  </si>
  <si>
    <t>described in:-</t>
  </si>
  <si>
    <t>20mm x 100mm moulded and rebated architraves</t>
  </si>
  <si>
    <t>Wrought hardwood</t>
  </si>
  <si>
    <t>6mm thick plywood board fixed to hardwood</t>
  </si>
  <si>
    <t>Ceiling lining</t>
  </si>
  <si>
    <t>Eaves and Verge</t>
  </si>
  <si>
    <t>300mm x 25mm  Fascia board splayed</t>
  </si>
  <si>
    <t>JOINERY CARRIED TO SUMMARY</t>
  </si>
  <si>
    <t>METAL-WORK / UPVC</t>
  </si>
  <si>
    <t>Work in plates, bars, sections and tubes  :-</t>
  </si>
  <si>
    <t>uPVC windows and doors</t>
  </si>
  <si>
    <t>uPVC  glazed sliding windows size  1800 x 1200mm</t>
  </si>
  <si>
    <t>no</t>
  </si>
  <si>
    <t>uPVC glazed sliding windows size 900 x 1200mm</t>
  </si>
  <si>
    <t>uPVC glazed sliding windows size  900 x 600mm</t>
  </si>
  <si>
    <t>Burglar proofing</t>
  </si>
  <si>
    <t>19mm x19mm square tube, welded at 150mm centres to approved pattern, fixed on blockwall and painted with red oxide and two coats of gloss oil paint, size 1800 x1200mm( Windows)</t>
  </si>
  <si>
    <t>Ditto, size 900x1200 (window)</t>
  </si>
  <si>
    <t>Ditto, size 900 x 600  (window)</t>
  </si>
  <si>
    <t>Ditto, size 1100x2100  (door)</t>
  </si>
  <si>
    <t>METALWORKS CARRIED TO SUMMARY</t>
  </si>
  <si>
    <t>PLUMBING  INSTALLATION</t>
  </si>
  <si>
    <t>Supply and fix the following sanitary applainces :-</t>
  </si>
  <si>
    <t>Water closet complete</t>
  </si>
  <si>
    <t>Wash hand basin  complete</t>
  </si>
  <si>
    <t xml:space="preserve">Toilet roll holder  </t>
  </si>
  <si>
    <t>Towel rail</t>
  </si>
  <si>
    <t>Shower tray complete</t>
  </si>
  <si>
    <t>Urinal bowl complete</t>
  </si>
  <si>
    <t>Include the Provisional sum  of ¢10,000.00 for the supply of polytank Rambo 300 complete with fittings, pipes and pump, connection to GWSL and Meter, Builder's work in connection with  Plumbing installation</t>
  </si>
  <si>
    <t>Percentage adjustment</t>
  </si>
  <si>
    <t>PLUMBING  INSTALLATION CARRIED TO SUMMARY</t>
  </si>
  <si>
    <t>ELECTRICAL  INSTALLATION</t>
  </si>
  <si>
    <t>Include the Provisional sum of GH¢30,000.00 for all Electrical  Installations in building (including  Cabling, switches , sockets, A.C.s, ceiling fans, conduit pipes ,ECG Poles and Meters, etc)</t>
  </si>
  <si>
    <t>ELECTRICAL  INSTALLATION CARRIED TO SUMMARY</t>
  </si>
  <si>
    <t xml:space="preserve">PLASTERWORK  AND  OTHER  FLOOR, WALL AND  CEILING  </t>
  </si>
  <si>
    <t>FINISHINGS</t>
  </si>
  <si>
    <t>16mm Thick cement and sand ( 1 : 4 ) rendering as</t>
  </si>
  <si>
    <t>described to concrete or blockwork : -</t>
  </si>
  <si>
    <t>Wall</t>
  </si>
  <si>
    <t>Tile, slab, Terrazzo or block finshings</t>
  </si>
  <si>
    <t>10mm Thick non-slip Porcelain  Italian floor</t>
  </si>
  <si>
    <t xml:space="preserve">tile bedded in cement and sand </t>
  </si>
  <si>
    <t>( 1:3 ) mortar and pointed in</t>
  </si>
  <si>
    <t>screeded bed (measured seperately)</t>
  </si>
  <si>
    <t>Paving laid level.(300x300mm)</t>
  </si>
  <si>
    <t>150 x 200 x 6mm coloured glazed ceramic wall tiles bedded in cement</t>
  </si>
  <si>
    <t xml:space="preserve">mortar  ( 1:3 )  and pointed in coloured cement n screeded </t>
  </si>
  <si>
    <t>backing ( measured seperately )</t>
  </si>
  <si>
    <t>Wall.</t>
  </si>
  <si>
    <t>Beds and backings  :-</t>
  </si>
  <si>
    <t>Cement and sand  ( 1:3 )  as described  :-</t>
  </si>
  <si>
    <t>19mm thick Rendered backing to receive wall tiles measured seperately</t>
  </si>
  <si>
    <t xml:space="preserve">40mm Thick screeded bed to receive floor tiles  </t>
  </si>
  <si>
    <t>FINISHINGS CARRIED TO SUMMARY</t>
  </si>
  <si>
    <t>GLAZING</t>
  </si>
  <si>
    <t>Mirror</t>
  </si>
  <si>
    <t>Mirror size  450 x 600mm</t>
  </si>
  <si>
    <t>GLAZING CARRIED TO SUMMARY</t>
  </si>
  <si>
    <t>PAINTING AND DECORATING</t>
  </si>
  <si>
    <t xml:space="preserve">Prepare and apply three coats of Acrylic  emulsion paint on  :- </t>
  </si>
  <si>
    <t>Rendered wall.</t>
  </si>
  <si>
    <t>Soffit of ceiling</t>
  </si>
  <si>
    <t xml:space="preserve">Prepare, prime paint two undercoats and one finishing </t>
  </si>
  <si>
    <t xml:space="preserve">coat of gloss oil paint on woodwork. </t>
  </si>
  <si>
    <t>General surfaces of hardwood</t>
  </si>
  <si>
    <t>METALWORK</t>
  </si>
  <si>
    <t>PLUMBING INSTALLATION</t>
  </si>
  <si>
    <t>ELECTRICAL INSTALLATION</t>
  </si>
  <si>
    <t>PLASTERWORKS</t>
  </si>
  <si>
    <t>PAINTING AND DECORATION</t>
  </si>
  <si>
    <t>WEIGHBRIDGE BUILDING TOTALS</t>
  </si>
  <si>
    <t>CARRIED GENERAL SUMMARY</t>
  </si>
  <si>
    <t>PROPOSED CONSTRUCTION OF POLICE GUARD FOR AXLE LOAD STATION</t>
  </si>
  <si>
    <t>ITEM NO.</t>
  </si>
  <si>
    <t>QUANTITY</t>
  </si>
  <si>
    <t xml:space="preserve">AMOUNT (GHȻ)
</t>
  </si>
  <si>
    <t>BILL NO. 11</t>
  </si>
  <si>
    <t>SUB STRUCTURE WORKS</t>
  </si>
  <si>
    <t>Clear site of light vegetation and dispose off site</t>
  </si>
  <si>
    <r>
      <t>m</t>
    </r>
    <r>
      <rPr>
        <vertAlign val="superscript"/>
        <sz val="14"/>
        <rFont val="Arial"/>
        <family val="2"/>
      </rPr>
      <t>2</t>
    </r>
  </si>
  <si>
    <t>Excavate topsoil for presevation; average 150mm deep.</t>
  </si>
  <si>
    <t>Excavate trenches, width &gt; 0.30m; maximum depth not exceeding 1.00m</t>
  </si>
  <si>
    <t>deep, commencing from formation level</t>
  </si>
  <si>
    <r>
      <t>m</t>
    </r>
    <r>
      <rPr>
        <vertAlign val="superscript"/>
        <sz val="14"/>
        <rFont val="Arial"/>
        <family val="2"/>
      </rPr>
      <t>3</t>
    </r>
  </si>
  <si>
    <t>Excavate column pits, maximum depth not exceeding 2.0m</t>
  </si>
  <si>
    <t xml:space="preserve">Disposal of excavated material on site in spoil heaps; </t>
  </si>
  <si>
    <t>average distance of 20.0m from excavation.</t>
  </si>
  <si>
    <t xml:space="preserve">Filling to excavations, average thickness exceeding 0.25m from on </t>
  </si>
  <si>
    <t>site spoil heaps.</t>
  </si>
  <si>
    <t xml:space="preserve">Hardcore filling to make up levels; average thickness </t>
  </si>
  <si>
    <t>not exceeding 150mm.</t>
  </si>
  <si>
    <t>To Collection</t>
  </si>
  <si>
    <t>Plain insitu concrete (1:4:8-38mm aggregate) as described in;</t>
  </si>
  <si>
    <t>50mm thick blinding</t>
  </si>
  <si>
    <t xml:space="preserve">Plain insitu concrete (1:3:6-20mm aggregate) poured on or against </t>
  </si>
  <si>
    <t>unblinded hardcore as described in;</t>
  </si>
  <si>
    <t>Foundation footings</t>
  </si>
  <si>
    <t>150mm thick bed</t>
  </si>
  <si>
    <t xml:space="preserve">Reinforced vibrated in situ concrete  (1:2:4-20mm Agg) poured </t>
  </si>
  <si>
    <t xml:space="preserve">on or against unblinded earth or into formwork packed around </t>
  </si>
  <si>
    <t xml:space="preserve">reinforcements (formwork and reinforcements measured </t>
  </si>
  <si>
    <t>separately) as described in:</t>
  </si>
  <si>
    <t>Column bases</t>
  </si>
  <si>
    <t>Formwork</t>
  </si>
  <si>
    <t>Edges of concrete bed</t>
  </si>
  <si>
    <t>Vertical sides of isolated columns, regular shape</t>
  </si>
  <si>
    <t>c/f</t>
  </si>
  <si>
    <t>BILL         OF QUANTITIES</t>
  </si>
  <si>
    <t>b/f</t>
  </si>
  <si>
    <t xml:space="preserve">Round mild steel reinforcement to BS 4449cut to length, and spaced </t>
  </si>
  <si>
    <t>in position as descibed in the following;</t>
  </si>
  <si>
    <t>6mm diameter stirrups</t>
  </si>
  <si>
    <t>12mm diameter bar in columns</t>
  </si>
  <si>
    <r>
      <t xml:space="preserve">CONCRETE &amp; CONCRETE ANCILLARIES                                                                                              </t>
    </r>
    <r>
      <rPr>
        <i/>
        <sz val="14"/>
        <rFont val="Arial"/>
        <family val="2"/>
      </rPr>
      <t>Carried forward to collection</t>
    </r>
  </si>
  <si>
    <t>MASONRY</t>
  </si>
  <si>
    <t>Block wall; thickness 150mm solid concrete, stretcher bond</t>
  </si>
  <si>
    <t>in cement and sand (1:4) mortar.</t>
  </si>
  <si>
    <t>Render to wall, width exceeding 300mm, 1 coat 12mm thick in</t>
  </si>
  <si>
    <t>cement and sand (1:4) and trowelled smooth externally</t>
  </si>
  <si>
    <r>
      <t xml:space="preserve">MASONRY                                                                                                  </t>
    </r>
    <r>
      <rPr>
        <i/>
        <sz val="14"/>
        <rFont val="Arial"/>
        <family val="2"/>
      </rPr>
      <t>Carried forward to collection</t>
    </r>
  </si>
  <si>
    <t>PAINTING</t>
  </si>
  <si>
    <t xml:space="preserve">Prepare and apply one undercoat and two finishing coats of Coral Plus </t>
  </si>
  <si>
    <t xml:space="preserve">Acrylic Emulsion paint on general surface of blockwall </t>
  </si>
  <si>
    <r>
      <t xml:space="preserve">PAINTING                                                                                                 </t>
    </r>
    <r>
      <rPr>
        <i/>
        <sz val="14"/>
        <rFont val="Arial"/>
        <family val="2"/>
      </rPr>
      <t>Carried forward to collection</t>
    </r>
  </si>
  <si>
    <t>Concrete Works</t>
  </si>
  <si>
    <t>Reinforced insitu concrete (1:2:4/20mm aggregate)</t>
  </si>
  <si>
    <t>as described in</t>
  </si>
  <si>
    <t>Ring beam</t>
  </si>
  <si>
    <t xml:space="preserve">Column </t>
  </si>
  <si>
    <t>Mild steel round bars reinforcement to BS 4449</t>
  </si>
  <si>
    <t xml:space="preserve">as described in </t>
  </si>
  <si>
    <t>12mm diameter in lintel</t>
  </si>
  <si>
    <t>Ditto, 6mm diameter stirrups/links</t>
  </si>
  <si>
    <t>Fair finish to edges of beam; plain vertical, height &lt; 0.25m</t>
  </si>
  <si>
    <t>Fair finish to sides of column; plane vertical, height &gt;0.25m</t>
  </si>
  <si>
    <r>
      <t>CONCRETE WORKS</t>
    </r>
    <r>
      <rPr>
        <i/>
        <sz val="14"/>
        <rFont val="Arial"/>
        <family val="2"/>
      </rPr>
      <t xml:space="preserve">                                                                        To Collection</t>
    </r>
  </si>
  <si>
    <t>Block wall; thickness 150mm solid concrete, stretcher</t>
  </si>
  <si>
    <t>bond in cement and sand (1:4) mortar.</t>
  </si>
  <si>
    <r>
      <t>BLOCK WORK</t>
    </r>
    <r>
      <rPr>
        <i/>
        <sz val="14"/>
        <rFont val="Arial"/>
        <family val="2"/>
      </rPr>
      <t xml:space="preserve">                                                                                 To Collection</t>
    </r>
  </si>
  <si>
    <t>Wall plate 100 x 50; sawm hardwood gradde C16</t>
  </si>
  <si>
    <t>impregnated with preservative.</t>
  </si>
  <si>
    <t>Rafters; 50x100 sawn hardwood grade C16 impregnated</t>
  </si>
  <si>
    <t>with preserevative</t>
  </si>
  <si>
    <t>Ceiling joist; 50x100, ditto.</t>
  </si>
  <si>
    <t>Hangers; 50x50, dotto.</t>
  </si>
  <si>
    <t>Ridge board; 38x225, ditto</t>
  </si>
  <si>
    <t>Fascia board; 25x225 wrot hardwood.</t>
  </si>
  <si>
    <t>0.6mm pre-coated longspan aluminium roofing sheet laid</t>
  </si>
  <si>
    <t>and fixed to manufacturers instructions.</t>
  </si>
  <si>
    <t>Insitu finishing</t>
  </si>
  <si>
    <t>Cement and sand (1:4) render as described in:</t>
  </si>
  <si>
    <t>12mm render on walls</t>
  </si>
  <si>
    <t>30mm screed bed to receive floor tiles</t>
  </si>
  <si>
    <t>Painting and Decorations</t>
  </si>
  <si>
    <t>Prepare and apply three coats of vinyl acrylic paint on</t>
  </si>
  <si>
    <t>Rendered walls</t>
  </si>
  <si>
    <t>Soffit of plywood ceiling</t>
  </si>
  <si>
    <t>Prepare and apply three coats of gloss paint on hardwood</t>
  </si>
  <si>
    <t>surface as described in;</t>
  </si>
  <si>
    <t>Panelled door surfaces</t>
  </si>
  <si>
    <t>Hardwood frames</t>
  </si>
  <si>
    <t>Plain sheet finishings</t>
  </si>
  <si>
    <t>6mm Plywood ceiling/eaves fixed on ceiling noggings</t>
  </si>
  <si>
    <t>Glazing</t>
  </si>
  <si>
    <t>1800mm x 800mm wide plain/obscure glazing in  aluminium sliding window</t>
  </si>
  <si>
    <t>900mm x 900mm wide plain/obscure glazing in  aluminium sliding window</t>
  </si>
  <si>
    <t>Floor tiles</t>
  </si>
  <si>
    <t>400 x 400mm unpolished ceramic wall tiles laid in continuous</t>
  </si>
  <si>
    <t>joint in cement and sand mortar</t>
  </si>
  <si>
    <r>
      <t xml:space="preserve">FINISHINGS                                                                                        </t>
    </r>
    <r>
      <rPr>
        <i/>
        <sz val="14"/>
        <rFont val="Arial"/>
        <family val="2"/>
      </rPr>
      <t>To Collection</t>
    </r>
  </si>
  <si>
    <t>CARPENTARY &amp; JOINERY</t>
  </si>
  <si>
    <t>50 X 150mm thick harwood doors frames</t>
  </si>
  <si>
    <t>44mm thick (finished) panelled  door size 1800 x900m;</t>
  </si>
  <si>
    <t xml:space="preserve"> four panels and fixed to frames</t>
  </si>
  <si>
    <t>Iron mongery</t>
  </si>
  <si>
    <t>Mortice lock with a set lever handle</t>
  </si>
  <si>
    <t>100mm Brass butt hinges</t>
  </si>
  <si>
    <t>Pairs</t>
  </si>
  <si>
    <r>
      <t xml:space="preserve">CARPENTARY &amp; JOINERY                                                                                        </t>
    </r>
    <r>
      <rPr>
        <i/>
        <sz val="12"/>
        <rFont val="Arial"/>
        <family val="2"/>
      </rPr>
      <t>To Collection</t>
    </r>
  </si>
  <si>
    <t>COLLECTION</t>
  </si>
  <si>
    <t xml:space="preserve">SUBSTRUCTURE </t>
  </si>
  <si>
    <t>Excavation &amp; Earthworks</t>
  </si>
  <si>
    <t>Concrete &amp; Concrete Ancillaries</t>
  </si>
  <si>
    <t>Blockwork</t>
  </si>
  <si>
    <t>Painting</t>
  </si>
  <si>
    <r>
      <t xml:space="preserve">SUBSTRUCTURE WORKS                                                      </t>
    </r>
    <r>
      <rPr>
        <i/>
        <sz val="14"/>
        <rFont val="Arial"/>
        <family val="2"/>
      </rPr>
      <t>Carried forward to Summary</t>
    </r>
  </si>
  <si>
    <t>SUPER STRUCTURE</t>
  </si>
  <si>
    <t>Roofing</t>
  </si>
  <si>
    <t>Finishing</t>
  </si>
  <si>
    <t>Carpentary and joinery</t>
  </si>
  <si>
    <r>
      <t xml:space="preserve">SUPER STRUCTURE WORKS                                                      </t>
    </r>
    <r>
      <rPr>
        <i/>
        <sz val="14"/>
        <rFont val="Arial"/>
        <family val="2"/>
      </rPr>
      <t>Carried forward to Summary</t>
    </r>
  </si>
  <si>
    <t>POLY TANK STAND</t>
  </si>
  <si>
    <t xml:space="preserve">   </t>
  </si>
  <si>
    <t>REINFORCED CONCRETE TANK STAND</t>
  </si>
  <si>
    <t>Excavate pit  maximum depth not exceeding 1.5m</t>
  </si>
  <si>
    <t>m³</t>
  </si>
  <si>
    <t>Filling to excavations with materials arising out of excavation</t>
  </si>
  <si>
    <t>Disposal of excess excavated materials</t>
  </si>
  <si>
    <t xml:space="preserve">Provide Concrete in blinding </t>
  </si>
  <si>
    <t>m²</t>
  </si>
  <si>
    <t>Provide reinforced concrete C25/20 in base</t>
  </si>
  <si>
    <t>Provide reinforced concrete C25/20 in ground beams</t>
  </si>
  <si>
    <t>Provide reinforced concrete C25/20 in columns</t>
  </si>
  <si>
    <t>Provide reinforced concrete C25/20 in slabs and beams</t>
  </si>
  <si>
    <t>Fair form work to sides columns</t>
  </si>
  <si>
    <t>Fair form work to sides and soffit beams</t>
  </si>
  <si>
    <t>Fair form work to sides and soffit slabs</t>
  </si>
  <si>
    <t>10mm diameter mild steel reinforcement in links</t>
  </si>
  <si>
    <t>12mm diameter mild steel reinforcement in slabs</t>
  </si>
  <si>
    <t>16mm diameter mild steel reinforcement in beams</t>
  </si>
  <si>
    <t>20mm diameter mild steel reinforcement in columns</t>
  </si>
  <si>
    <r>
      <t xml:space="preserve">                                                      </t>
    </r>
    <r>
      <rPr>
        <i/>
        <sz val="14"/>
        <rFont val="Arial"/>
        <family val="2"/>
      </rPr>
      <t>Carried forward to Forward</t>
    </r>
  </si>
  <si>
    <t>WATER STAND &amp; POLY TANK (PROVISIONAL SUM</t>
  </si>
  <si>
    <t>BILL NO. 7 - CHAIN LINK FENCING &amp; SEPTIC TANK</t>
  </si>
  <si>
    <t xml:space="preserve">CHAIN LINK FENCING </t>
  </si>
  <si>
    <t>Excavate trench size 100x100mm deep for chain link commencing from ground level</t>
  </si>
  <si>
    <t>Excavate pit (size300x300x450) for galvanized pipe bases depth not exceeding 1.5m deep commencing from level</t>
  </si>
  <si>
    <t>Remove surplus excavated material from site</t>
  </si>
  <si>
    <t>Galvanizes pipe bases in plain insitu concrete (1:2:4-19mm agg)</t>
  </si>
  <si>
    <t>Supply and Erect 62.5mm galv. Circular pipe with the base welded with rod for anchorage planted in plain concrete surround(m/s) with Hooks to hold PVC wire and chain (238No.)</t>
  </si>
  <si>
    <t>Chain link</t>
  </si>
  <si>
    <t>Supply and place in position chain link fencing 2.4m high secured to 3.0mm  (50mm x 50mm) Plastic Coated chain link fencing pipe(m/s) with binding wire</t>
  </si>
  <si>
    <t xml:space="preserve">Hard draw 2.5mm dia. Wire and tie against galv. Pipe in (3) lines </t>
  </si>
  <si>
    <t>FENCE WALL</t>
  </si>
  <si>
    <t>SEPTIC TANK (size 1800x3000x3000mm depth)</t>
  </si>
  <si>
    <t xml:space="preserve">Excavate pit maximun depth not exceeding 1.00m </t>
  </si>
  <si>
    <t>Excavate pit maximun depth exceeding 1.5m but not exceeding 3.0m deep</t>
  </si>
  <si>
    <t>FILLING TO EXCAVATION</t>
  </si>
  <si>
    <t>Filling back to excavation with selected excavated materials</t>
  </si>
  <si>
    <t>CONCRETE IN FOUNDATION</t>
  </si>
  <si>
    <t>Plain in-situ concrete ( 1:4:8 20mm aggregates ) as described in :-</t>
  </si>
  <si>
    <t>Blinding bed thickness not exceeding 150mm poured on earth</t>
  </si>
  <si>
    <t>Plain in-situ concrete ( 1:2:4 20mm aggregates ) as</t>
  </si>
  <si>
    <t>150mm thick ground slab/bed</t>
  </si>
  <si>
    <t>150mm thick in manholes</t>
  </si>
  <si>
    <t>Reinforced in-situ vibrated concrete (1:2:4-20mm aggregates)</t>
  </si>
  <si>
    <t>150mm thick suspended slab</t>
  </si>
  <si>
    <t>150mm thick walls</t>
  </si>
  <si>
    <t>REINFORCEMENT</t>
  </si>
  <si>
    <t>Mild Steel Reinforcement</t>
  </si>
  <si>
    <t>12mm diameter bars in septic tank</t>
  </si>
  <si>
    <t>E20 Formwork to in situ concrete</t>
  </si>
  <si>
    <t>Sawn formwork to:</t>
  </si>
  <si>
    <t>Vertical sides of walls</t>
  </si>
  <si>
    <t>Soffit of slab and sides</t>
  </si>
  <si>
    <t>Precast concrete slabs 600 x 600mm x 125mm thick including</t>
  </si>
  <si>
    <t xml:space="preserve">necessary reinforcement and formwork with two metal </t>
  </si>
  <si>
    <t>handles</t>
  </si>
  <si>
    <t>BRICKWORK AND BLOCKWORK</t>
  </si>
  <si>
    <t>Solid sandcrete blorkwork in cement</t>
  </si>
  <si>
    <t>and sand ( 1:3 ) mortar as described</t>
  </si>
  <si>
    <t>125mm Thick wall in manholes</t>
  </si>
  <si>
    <t xml:space="preserve">PLASTERWORK TO INTERNAL  WALL </t>
  </si>
  <si>
    <t>Walls in manhole</t>
  </si>
  <si>
    <t xml:space="preserve">SEPTIC TANK </t>
  </si>
  <si>
    <t xml:space="preserve">S U M M A R Y </t>
  </si>
  <si>
    <t>CHAIN LINK FENCING</t>
  </si>
  <si>
    <t>SEPTIC TANK</t>
  </si>
  <si>
    <t>TOTAL</t>
  </si>
  <si>
    <t>BILL NO. 8 - PROVISION AND INSTALLATION OF EQUIPMENT</t>
  </si>
  <si>
    <t>Provide and install Fullsize weighbridge complete with 10 No. 30Tspare load cells, controlled with one main scale monitor, 1 No. printer, 1No. External display unit, Camera, Heigth Sensor, Traffic Signal and Boom Barrier.</t>
  </si>
  <si>
    <t xml:space="preserve">Provide and install High Speed Weigh In Motion complete including Field Cabinets and with cameras for monitoring two way traffic. </t>
  </si>
  <si>
    <t>Provide and fix Crash Barriers of W-beam complete with reflectors and posts fixed firmly on the ground with concrete, 200m length to safeguard electronic system</t>
  </si>
  <si>
    <t xml:space="preserve">Provide and install 20 KVA Stand by Generator including a change over switch system. </t>
  </si>
  <si>
    <t>PROVISION AND INSTALLATION OF EQUIPMENT</t>
  </si>
  <si>
    <t>BILL NO. 9 - COMPENSATIONS AND RELOCATION OF UTILITIES</t>
  </si>
  <si>
    <t>Include a provisional sum of GHS300,000.00 for the relocation of utilities on the right of way</t>
  </si>
  <si>
    <t>Prov. Sum</t>
  </si>
  <si>
    <t>COMPENSATIONS AND RELOCATION OF UTILITIES</t>
  </si>
  <si>
    <t>BILL NO.9- SPEED TABLE AND RUBBLE STRIPS</t>
  </si>
  <si>
    <t>R825</t>
  </si>
  <si>
    <r>
      <t xml:space="preserve">Construction of 2 No. Speed table with  </t>
    </r>
    <r>
      <rPr>
        <b/>
        <i/>
        <sz val="12"/>
        <color indexed="8"/>
        <rFont val="Arial"/>
        <family val="2"/>
      </rPr>
      <t xml:space="preserve">''Thermoplastic '' </t>
    </r>
    <r>
      <rPr>
        <sz val="12"/>
        <color indexed="8"/>
        <rFont val="Arial"/>
        <family val="2"/>
      </rPr>
      <t>material  75mm thick, laid on Asphalt including preparation of surface</t>
    </r>
  </si>
  <si>
    <t>R825.1</t>
  </si>
  <si>
    <t xml:space="preserve">Provide and apply 15mm thick tropicalised white reflective </t>
  </si>
  <si>
    <t>thermosplastic  paint in 300mm wide in RUMBLE STRIP</t>
  </si>
  <si>
    <t>Signs</t>
  </si>
  <si>
    <t>R811</t>
  </si>
  <si>
    <r>
      <t xml:space="preserve">Provide and erect new reflective non illuminated 'RUMBLE AND SPEED TABLE </t>
    </r>
    <r>
      <rPr>
        <b/>
        <sz val="12"/>
        <rFont val="Arial"/>
        <family val="2"/>
      </rPr>
      <t xml:space="preserve">WARNING &amp; INFORMATION' sign </t>
    </r>
    <r>
      <rPr>
        <sz val="12"/>
        <rFont val="Arial"/>
        <family val="2"/>
      </rPr>
      <t>on single perforated pole as per Drawing</t>
    </r>
  </si>
  <si>
    <t>No.</t>
  </si>
  <si>
    <r>
      <t>Provide and erect new reflective non illuminated '</t>
    </r>
    <r>
      <rPr>
        <b/>
        <sz val="12"/>
        <rFont val="Arial"/>
        <family val="2"/>
      </rPr>
      <t xml:space="preserve">WARNING &amp; INFORMATORY' sign </t>
    </r>
    <r>
      <rPr>
        <sz val="12"/>
        <rFont val="Arial"/>
        <family val="2"/>
      </rPr>
      <t>on Double perforated pole as per Drawing</t>
    </r>
  </si>
  <si>
    <t>To General Summary</t>
  </si>
  <si>
    <t>GENERAL SUMMARY</t>
  </si>
  <si>
    <t>AMOUNT GH ¢</t>
  </si>
  <si>
    <t xml:space="preserve">BILL NO.1 - GENERAL  ITEMS </t>
  </si>
  <si>
    <t>BILL NO. 2 - DRIVEWAY</t>
  </si>
  <si>
    <t xml:space="preserve">BILL NO. 3 - PARKING SPACE </t>
  </si>
  <si>
    <t>BILL NO. 4. - WEIGHBRIDGE PIT</t>
  </si>
  <si>
    <t>BILL NO. 5. - U-DRAIN</t>
  </si>
  <si>
    <t>BILL NO.6 - AXLE LOAD STATION BUILDING</t>
  </si>
  <si>
    <t xml:space="preserve">BILL NO. 7 - CHAIN LINK FENCING AND SEPTIC TANK </t>
  </si>
  <si>
    <t>BILL NO. 9- COMPENSATIONS AND RELOCATION OF UTILITIES</t>
  </si>
  <si>
    <t>BILL NO. 10 - SPEED TABLE</t>
  </si>
  <si>
    <t>BILL NO.11 - POLICE POST &amp; WATER STAND</t>
  </si>
  <si>
    <t xml:space="preserve">BILL NO. 12 - GANTRY </t>
  </si>
  <si>
    <t xml:space="preserve">BILL NO. 13 - TRAFFIC SIGNALISATION </t>
  </si>
  <si>
    <t>BILL NO. 10  -  SPEED TABLE</t>
  </si>
  <si>
    <t>BILL NO.10 - SPEED TABLE AND RUBBLE STRIPS</t>
  </si>
  <si>
    <t>Excavation of foundation</t>
  </si>
  <si>
    <t>E323</t>
  </si>
  <si>
    <t>Excavation for foundations 0.5 - 1.0m deep, haul and disposed excess materials offsite</t>
  </si>
  <si>
    <r>
      <t>m</t>
    </r>
    <r>
      <rPr>
        <vertAlign val="superscript"/>
        <sz val="11"/>
        <rFont val="Arial"/>
        <family val="2"/>
      </rPr>
      <t>3</t>
    </r>
  </si>
  <si>
    <t>IN-SITU CONCRETE</t>
  </si>
  <si>
    <t>Provision of Ordinary Prescribe Mix Concrete</t>
  </si>
  <si>
    <t>F264</t>
  </si>
  <si>
    <t>Provision of concrete Grade C30/20</t>
  </si>
  <si>
    <t>Placing of  Reinforced Concrete in</t>
  </si>
  <si>
    <t>F622</t>
  </si>
  <si>
    <t>Bases, footings, ground slabs, aprons and toe, thickness 150-30mm</t>
  </si>
  <si>
    <t>F900</t>
  </si>
  <si>
    <t>Haulage of aggregate (20-100km)</t>
  </si>
  <si>
    <t>G510</t>
  </si>
  <si>
    <t>10mm mild steel reinforcement in foundation</t>
  </si>
  <si>
    <t>G.145</t>
  </si>
  <si>
    <t xml:space="preserve">Rough formwork to vertical surfaces, any width </t>
  </si>
  <si>
    <r>
      <t>m</t>
    </r>
    <r>
      <rPr>
        <vertAlign val="superscript"/>
        <sz val="11"/>
        <rFont val="Arial"/>
        <family val="2"/>
      </rPr>
      <t>2</t>
    </r>
  </si>
  <si>
    <t>R690.1</t>
  </si>
  <si>
    <t>Provide and spread sand 50mm thick for cushion</t>
  </si>
  <si>
    <t>R690.2</t>
  </si>
  <si>
    <t>Provide and lay paving blocks (50N/mm2) on prepared sand(measure separately)</t>
  </si>
  <si>
    <r>
      <t xml:space="preserve">Provide and erect new reflective non illuminated 'RUMBLE AND SPEED TABLE </t>
    </r>
    <r>
      <rPr>
        <b/>
        <sz val="11"/>
        <rFont val="Arial"/>
        <family val="2"/>
      </rPr>
      <t xml:space="preserve">WARNING &amp; INFORMATION' sign </t>
    </r>
    <r>
      <rPr>
        <sz val="11"/>
        <rFont val="Arial"/>
        <family val="2"/>
      </rPr>
      <t>on single perforated pole as per Drawing</t>
    </r>
  </si>
  <si>
    <r>
      <t>Provide and erect new reflective non illuminated '</t>
    </r>
    <r>
      <rPr>
        <b/>
        <sz val="11"/>
        <rFont val="Arial"/>
        <family val="2"/>
      </rPr>
      <t xml:space="preserve">WARNING &amp; INFORMATORY' sign </t>
    </r>
    <r>
      <rPr>
        <sz val="11"/>
        <rFont val="Arial"/>
        <family val="2"/>
      </rPr>
      <t>on Double perforated pole as per Drawing</t>
    </r>
  </si>
  <si>
    <t>Total - Speed Humps</t>
  </si>
  <si>
    <t>TOTAL OF BILLS/Total Contract Sum</t>
  </si>
  <si>
    <t>EURO</t>
  </si>
  <si>
    <t xml:space="preserve">AMOUNT
</t>
  </si>
  <si>
    <t>RATE (euro)</t>
  </si>
  <si>
    <t>RATE (EURO)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</si>
</sst>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_);_(@_)"/>
    <numFmt numFmtId="166" formatCode="#,##0.0"/>
    <numFmt numFmtId="167" formatCode="0.0"/>
    <numFmt numFmtId="168" formatCode="_-* #,##0_-;\-* #,##0_-;_-* &quot;-&quot;??_-;_-@_-"/>
    <numFmt numFmtId="169" formatCode="_(* #,##0_);_(* \(#,##0\);_(* &quot;-&quot;??_);_(@_)"/>
    <numFmt numFmtId="170" formatCode="_(* #,##0.00_);_(* \(#,##0.00\);"/>
  </numFmts>
  <fonts count="59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b/>
      <i/>
      <u/>
      <sz val="11"/>
      <name val="Arial"/>
      <family val="2"/>
    </font>
    <font>
      <b/>
      <u/>
      <sz val="11"/>
      <color indexed="59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b/>
      <sz val="12"/>
      <color theme="1"/>
      <name val="Arial"/>
      <family val="2"/>
    </font>
    <font>
      <u/>
      <sz val="12"/>
      <name val="Arial"/>
      <family val="2"/>
    </font>
    <font>
      <b/>
      <sz val="20"/>
      <color theme="1"/>
      <name val="Arial"/>
      <family val="2"/>
    </font>
    <font>
      <b/>
      <i/>
      <u/>
      <sz val="12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1"/>
      <name val="Arial"/>
      <family val="2"/>
    </font>
    <font>
      <sz val="12"/>
      <name val="Times New Roman"/>
      <family val="1"/>
    </font>
    <font>
      <u/>
      <sz val="12"/>
      <color indexed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6"/>
      <name val="Arial"/>
      <family val="2"/>
    </font>
    <font>
      <b/>
      <sz val="9"/>
      <color indexed="59"/>
      <name val="Arial"/>
      <family val="2"/>
    </font>
    <font>
      <b/>
      <sz val="12"/>
      <color indexed="63"/>
      <name val="Arial"/>
      <family val="2"/>
    </font>
    <font>
      <b/>
      <sz val="12"/>
      <color indexed="59"/>
      <name val="Arial"/>
      <family val="2"/>
    </font>
    <font>
      <b/>
      <sz val="14"/>
      <color indexed="63"/>
      <name val="Arial"/>
      <family val="2"/>
    </font>
    <font>
      <b/>
      <sz val="14"/>
      <color indexed="59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sz val="14"/>
      <name val="Arial"/>
      <family val="2"/>
    </font>
    <font>
      <b/>
      <i/>
      <sz val="14"/>
      <name val="Arial"/>
      <family val="2"/>
    </font>
    <font>
      <i/>
      <u/>
      <sz val="14"/>
      <name val="Arial"/>
      <family val="2"/>
    </font>
    <font>
      <u/>
      <sz val="14"/>
      <name val="Arial"/>
      <family val="2"/>
    </font>
    <font>
      <i/>
      <sz val="14"/>
      <name val="Arial"/>
      <family val="2"/>
    </font>
    <font>
      <b/>
      <i/>
      <sz val="12"/>
      <name val="Arial"/>
      <family val="2"/>
    </font>
    <font>
      <sz val="14"/>
      <color theme="1"/>
      <name val="Arial"/>
      <family val="2"/>
    </font>
    <font>
      <b/>
      <u/>
      <sz val="14"/>
      <color theme="1"/>
      <name val="Arial"/>
      <family val="2"/>
    </font>
    <font>
      <sz val="10"/>
      <color theme="1"/>
      <name val="Arial"/>
      <family val="2"/>
    </font>
    <font>
      <u/>
      <sz val="10"/>
      <name val="Arial"/>
      <family val="2"/>
    </font>
    <font>
      <u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2"/>
      <color indexed="8"/>
      <name val="Arial"/>
      <family val="2"/>
    </font>
    <font>
      <sz val="8"/>
      <color indexed="8"/>
      <name val="Arial"/>
      <family val="2"/>
    </font>
    <font>
      <sz val="11"/>
      <color rgb="FFFF0000"/>
      <name val="Arial"/>
      <family val="2"/>
    </font>
    <font>
      <sz val="11"/>
      <color indexed="8"/>
      <name val="Calibri"/>
      <family val="2"/>
    </font>
    <font>
      <sz val="10"/>
      <name val="Geneva"/>
      <family val="2"/>
    </font>
    <font>
      <vertAlign val="superscript"/>
      <sz val="11"/>
      <name val="Arial"/>
      <family val="2"/>
    </font>
    <font>
      <b/>
      <i/>
      <sz val="12"/>
      <color indexed="8"/>
      <name val="Arial"/>
      <family val="2"/>
    </font>
    <font>
      <vertAlign val="superscript"/>
      <sz val="12"/>
      <name val="Arial"/>
      <family val="2"/>
    </font>
    <font>
      <vertAlign val="superscript"/>
      <sz val="14"/>
      <name val="Arial"/>
      <family val="2"/>
    </font>
    <font>
      <i/>
      <sz val="12"/>
      <name val="Arial"/>
      <family val="2"/>
    </font>
    <font>
      <b/>
      <u/>
      <sz val="12"/>
      <color indexed="8"/>
      <name val="Garamond"/>
      <family val="1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9"/>
        <bgColor indexed="64"/>
      </patternFill>
    </fill>
  </fills>
  <borders count="7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double">
        <color auto="1"/>
      </left>
      <right/>
      <top/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16">
    <xf numFmtId="0" fontId="0" fillId="0" borderId="0"/>
    <xf numFmtId="164" fontId="58" fillId="0" borderId="0" applyFont="0" applyFill="0" applyBorder="0" applyAlignment="0" applyProtection="0"/>
    <xf numFmtId="0" fontId="19" fillId="0" borderId="0"/>
    <xf numFmtId="0" fontId="58" fillId="0" borderId="0"/>
    <xf numFmtId="164" fontId="50" fillId="0" borderId="0" applyFont="0" applyFill="0" applyBorder="0" applyAlignment="0" applyProtection="0"/>
    <xf numFmtId="0" fontId="19" fillId="0" borderId="0"/>
    <xf numFmtId="0" fontId="19" fillId="0" borderId="0"/>
    <xf numFmtId="43" fontId="58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51" fillId="0" borderId="0"/>
    <xf numFmtId="164" fontId="19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19" fillId="0" borderId="0"/>
    <xf numFmtId="0" fontId="58" fillId="0" borderId="0"/>
  </cellStyleXfs>
  <cellXfs count="769">
    <xf numFmtId="0" fontId="0" fillId="0" borderId="0" xfId="0"/>
    <xf numFmtId="0" fontId="1" fillId="0" borderId="0" xfId="0" applyFont="1" applyFill="1" applyBorder="1" applyAlignment="1"/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/>
    <xf numFmtId="0" fontId="3" fillId="0" borderId="9" xfId="0" applyFont="1" applyBorder="1" applyAlignment="1">
      <alignment wrapText="1"/>
    </xf>
    <xf numFmtId="0" fontId="1" fillId="0" borderId="10" xfId="0" applyFont="1" applyFill="1" applyBorder="1" applyAlignment="1"/>
    <xf numFmtId="0" fontId="1" fillId="0" borderId="11" xfId="0" applyFont="1" applyFill="1" applyBorder="1" applyAlignment="1"/>
    <xf numFmtId="0" fontId="4" fillId="0" borderId="10" xfId="6" applyFont="1" applyFill="1" applyBorder="1" applyAlignment="1"/>
    <xf numFmtId="0" fontId="1" fillId="0" borderId="8" xfId="0" applyFont="1" applyFill="1" applyBorder="1" applyAlignment="1">
      <alignment horizontal="center" vertical="top"/>
    </xf>
    <xf numFmtId="0" fontId="5" fillId="0" borderId="10" xfId="6" applyFont="1" applyFill="1" applyBorder="1" applyAlignment="1"/>
    <xf numFmtId="0" fontId="4" fillId="0" borderId="0" xfId="6" applyFont="1" applyFill="1" applyBorder="1" applyAlignment="1">
      <alignment horizontal="center"/>
    </xf>
    <xf numFmtId="0" fontId="4" fillId="0" borderId="10" xfId="6" applyFont="1" applyFill="1" applyBorder="1" applyAlignment="1">
      <alignment horizontal="center"/>
    </xf>
    <xf numFmtId="3" fontId="4" fillId="0" borderId="10" xfId="6" applyNumberFormat="1" applyFont="1" applyFill="1" applyBorder="1" applyAlignment="1">
      <alignment horizontal="center"/>
    </xf>
    <xf numFmtId="164" fontId="1" fillId="0" borderId="12" xfId="1" applyFont="1" applyBorder="1" applyAlignment="1">
      <alignment vertical="center"/>
    </xf>
    <xf numFmtId="0" fontId="1" fillId="0" borderId="8" xfId="0" applyFont="1" applyFill="1" applyBorder="1" applyAlignment="1">
      <alignment horizontal="center"/>
    </xf>
    <xf numFmtId="0" fontId="4" fillId="0" borderId="10" xfId="6" applyFont="1" applyFill="1" applyBorder="1" applyAlignment="1">
      <alignment vertical="top" wrapText="1"/>
    </xf>
    <xf numFmtId="4" fontId="4" fillId="0" borderId="10" xfId="6" applyNumberFormat="1" applyFont="1" applyFill="1" applyBorder="1" applyAlignment="1">
      <alignment horizontal="center"/>
    </xf>
    <xf numFmtId="0" fontId="5" fillId="0" borderId="10" xfId="6" applyFont="1" applyFill="1" applyBorder="1" applyAlignment="1">
      <alignment vertical="top" wrapText="1"/>
    </xf>
    <xf numFmtId="0" fontId="4" fillId="0" borderId="10" xfId="6" applyFont="1" applyFill="1" applyBorder="1" applyAlignment="1">
      <alignment wrapText="1"/>
    </xf>
    <xf numFmtId="0" fontId="4" fillId="0" borderId="13" xfId="0" applyFont="1" applyBorder="1" applyAlignment="1">
      <alignment horizontal="center"/>
    </xf>
    <xf numFmtId="0" fontId="4" fillId="0" borderId="10" xfId="0" applyFont="1" applyBorder="1"/>
    <xf numFmtId="0" fontId="1" fillId="0" borderId="10" xfId="0" applyFont="1" applyBorder="1" applyAlignment="1">
      <alignment horizontal="center"/>
    </xf>
    <xf numFmtId="43" fontId="1" fillId="0" borderId="10" xfId="7" applyFont="1" applyBorder="1" applyAlignment="1">
      <alignment horizontal="center"/>
    </xf>
    <xf numFmtId="43" fontId="1" fillId="0" borderId="11" xfId="7" applyFont="1" applyBorder="1" applyAlignment="1">
      <alignment horizontal="center"/>
    </xf>
    <xf numFmtId="0" fontId="6" fillId="0" borderId="10" xfId="0" applyFont="1" applyBorder="1"/>
    <xf numFmtId="0" fontId="7" fillId="0" borderId="10" xfId="0" applyFont="1" applyBorder="1"/>
    <xf numFmtId="0" fontId="4" fillId="0" borderId="10" xfId="0" applyFont="1" applyBorder="1" applyAlignment="1">
      <alignment wrapText="1"/>
    </xf>
    <xf numFmtId="0" fontId="8" fillId="0" borderId="10" xfId="6" applyFont="1" applyFill="1" applyBorder="1" applyAlignment="1">
      <alignment horizontal="left" vertical="center"/>
    </xf>
    <xf numFmtId="0" fontId="4" fillId="0" borderId="14" xfId="6" applyFont="1" applyFill="1" applyBorder="1" applyAlignment="1">
      <alignment horizontal="center"/>
    </xf>
    <xf numFmtId="164" fontId="4" fillId="0" borderId="14" xfId="8" applyFont="1" applyBorder="1"/>
    <xf numFmtId="164" fontId="1" fillId="0" borderId="11" xfId="1" applyFont="1" applyBorder="1"/>
    <xf numFmtId="0" fontId="6" fillId="0" borderId="15" xfId="0" applyFont="1" applyFill="1" applyBorder="1" applyAlignment="1">
      <alignment vertical="center" wrapText="1"/>
    </xf>
    <xf numFmtId="0" fontId="1" fillId="0" borderId="16" xfId="0" applyFont="1" applyFill="1" applyBorder="1" applyAlignment="1"/>
    <xf numFmtId="0" fontId="1" fillId="0" borderId="15" xfId="0" applyFont="1" applyFill="1" applyBorder="1" applyAlignment="1"/>
    <xf numFmtId="164" fontId="2" fillId="0" borderId="17" xfId="0" applyNumberFormat="1" applyFont="1" applyFill="1" applyBorder="1" applyAlignment="1"/>
    <xf numFmtId="0" fontId="1" fillId="0" borderId="8" xfId="0" applyFont="1" applyFill="1" applyBorder="1" applyAlignment="1">
      <alignment vertical="top"/>
    </xf>
    <xf numFmtId="0" fontId="4" fillId="0" borderId="10" xfId="2" applyFont="1" applyBorder="1" applyAlignment="1">
      <alignment horizontal="left" vertical="top" wrapText="1"/>
    </xf>
    <xf numFmtId="0" fontId="4" fillId="0" borderId="14" xfId="8" applyNumberFormat="1" applyFont="1" applyBorder="1" applyAlignment="1">
      <alignment horizontal="center" vertical="center"/>
    </xf>
    <xf numFmtId="3" fontId="4" fillId="0" borderId="10" xfId="6" applyNumberFormat="1" applyFont="1" applyFill="1" applyBorder="1" applyAlignment="1">
      <alignment horizontal="center" vertical="center"/>
    </xf>
    <xf numFmtId="39" fontId="4" fillId="2" borderId="14" xfId="8" applyNumberFormat="1" applyFont="1" applyFill="1" applyBorder="1" applyAlignment="1">
      <alignment horizontal="center" vertical="center"/>
    </xf>
    <xf numFmtId="164" fontId="1" fillId="0" borderId="11" xfId="1" applyFont="1" applyBorder="1" applyAlignment="1">
      <alignment vertical="center"/>
    </xf>
    <xf numFmtId="0" fontId="1" fillId="0" borderId="18" xfId="0" applyFont="1" applyFill="1" applyBorder="1" applyAlignment="1"/>
    <xf numFmtId="0" fontId="1" fillId="0" borderId="19" xfId="0" applyFont="1" applyFill="1" applyBorder="1" applyAlignment="1"/>
    <xf numFmtId="0" fontId="1" fillId="0" borderId="20" xfId="0" applyFont="1" applyFill="1" applyBorder="1" applyAlignment="1"/>
    <xf numFmtId="0" fontId="1" fillId="0" borderId="21" xfId="0" applyFont="1" applyFill="1" applyBorder="1" applyAlignment="1"/>
    <xf numFmtId="0" fontId="9" fillId="0" borderId="0" xfId="0" applyFont="1"/>
    <xf numFmtId="0" fontId="1" fillId="0" borderId="0" xfId="0" applyFont="1"/>
    <xf numFmtId="0" fontId="10" fillId="0" borderId="23" xfId="0" applyFont="1" applyBorder="1" applyAlignment="1"/>
    <xf numFmtId="0" fontId="10" fillId="0" borderId="24" xfId="0" applyFont="1" applyBorder="1" applyAlignment="1"/>
    <xf numFmtId="0" fontId="11" fillId="3" borderId="25" xfId="0" applyFont="1" applyFill="1" applyBorder="1" applyAlignment="1">
      <alignment horizontal="center" vertical="center"/>
    </xf>
    <xf numFmtId="0" fontId="11" fillId="3" borderId="26" xfId="0" applyFont="1" applyFill="1" applyBorder="1" applyAlignment="1">
      <alignment horizontal="center" vertical="center" wrapText="1"/>
    </xf>
    <xf numFmtId="164" fontId="11" fillId="3" borderId="17" xfId="9" applyNumberFormat="1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/>
    </xf>
    <xf numFmtId="0" fontId="13" fillId="0" borderId="27" xfId="0" applyFont="1" applyBorder="1" applyAlignment="1">
      <alignment horizontal="center" wrapText="1"/>
    </xf>
    <xf numFmtId="164" fontId="12" fillId="0" borderId="11" xfId="9" applyNumberFormat="1" applyFont="1" applyFill="1" applyBorder="1"/>
    <xf numFmtId="0" fontId="11" fillId="0" borderId="27" xfId="0" applyFont="1" applyBorder="1" applyAlignment="1">
      <alignment wrapText="1"/>
    </xf>
    <xf numFmtId="0" fontId="12" fillId="0" borderId="27" xfId="0" applyFont="1" applyBorder="1" applyAlignment="1">
      <alignment horizontal="center" wrapText="1"/>
    </xf>
    <xf numFmtId="164" fontId="12" fillId="0" borderId="11" xfId="9" applyNumberFormat="1" applyFont="1" applyFill="1" applyBorder="1" applyAlignment="1">
      <alignment horizontal="center"/>
    </xf>
    <xf numFmtId="0" fontId="14" fillId="0" borderId="27" xfId="0" applyFont="1" applyBorder="1"/>
    <xf numFmtId="0" fontId="14" fillId="0" borderId="27" xfId="0" applyFont="1" applyBorder="1" applyAlignment="1">
      <alignment horizontal="left" wrapText="1"/>
    </xf>
    <xf numFmtId="0" fontId="9" fillId="0" borderId="27" xfId="0" applyFont="1" applyBorder="1"/>
    <xf numFmtId="0" fontId="12" fillId="0" borderId="28" xfId="0" applyFont="1" applyBorder="1" applyAlignment="1">
      <alignment horizontal="center"/>
    </xf>
    <xf numFmtId="0" fontId="12" fillId="0" borderId="27" xfId="0" applyFont="1" applyBorder="1" applyAlignment="1">
      <alignment wrapText="1"/>
    </xf>
    <xf numFmtId="0" fontId="12" fillId="0" borderId="29" xfId="0" applyFont="1" applyBorder="1" applyAlignment="1">
      <alignment horizontal="center" wrapText="1"/>
    </xf>
    <xf numFmtId="164" fontId="12" fillId="0" borderId="30" xfId="9" applyNumberFormat="1" applyFont="1" applyBorder="1" applyAlignment="1">
      <alignment horizontal="center"/>
    </xf>
    <xf numFmtId="0" fontId="12" fillId="0" borderId="8" xfId="0" applyFont="1" applyFill="1" applyBorder="1"/>
    <xf numFmtId="0" fontId="12" fillId="0" borderId="31" xfId="0" applyFont="1" applyFill="1" applyBorder="1" applyAlignment="1">
      <alignment horizontal="left" wrapText="1"/>
    </xf>
    <xf numFmtId="0" fontId="12" fillId="0" borderId="27" xfId="0" applyFont="1" applyFill="1" applyBorder="1" applyAlignment="1">
      <alignment horizontal="center" wrapText="1"/>
    </xf>
    <xf numFmtId="164" fontId="11" fillId="0" borderId="11" xfId="9" applyNumberFormat="1" applyFont="1" applyFill="1" applyBorder="1" applyAlignment="1"/>
    <xf numFmtId="0" fontId="12" fillId="0" borderId="32" xfId="0" applyFont="1" applyBorder="1" applyAlignment="1">
      <alignment wrapText="1"/>
    </xf>
    <xf numFmtId="0" fontId="12" fillId="0" borderId="32" xfId="0" applyFont="1" applyBorder="1" applyAlignment="1">
      <alignment horizontal="center" wrapText="1"/>
    </xf>
    <xf numFmtId="164" fontId="12" fillId="0" borderId="30" xfId="9" applyNumberFormat="1" applyFont="1" applyFill="1" applyBorder="1"/>
    <xf numFmtId="0" fontId="9" fillId="0" borderId="31" xfId="0" applyFont="1" applyFill="1" applyBorder="1" applyAlignment="1">
      <alignment wrapText="1"/>
    </xf>
    <xf numFmtId="0" fontId="9" fillId="0" borderId="31" xfId="0" applyFont="1" applyFill="1" applyBorder="1" applyAlignment="1">
      <alignment horizontal="center" wrapText="1"/>
    </xf>
    <xf numFmtId="164" fontId="12" fillId="0" borderId="33" xfId="9" applyNumberFormat="1" applyFont="1" applyFill="1" applyBorder="1"/>
    <xf numFmtId="0" fontId="9" fillId="0" borderId="0" xfId="0" applyFont="1" applyFill="1" applyBorder="1" applyAlignment="1">
      <alignment wrapText="1"/>
    </xf>
    <xf numFmtId="0" fontId="12" fillId="0" borderId="10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wrapText="1"/>
    </xf>
    <xf numFmtId="0" fontId="11" fillId="0" borderId="0" xfId="0" applyFont="1" applyBorder="1" applyAlignment="1">
      <alignment horizontal="center" wrapText="1"/>
    </xf>
    <xf numFmtId="164" fontId="11" fillId="0" borderId="0" xfId="9" applyNumberFormat="1" applyFont="1" applyFill="1" applyBorder="1" applyAlignment="1"/>
    <xf numFmtId="0" fontId="9" fillId="0" borderId="0" xfId="0" applyFont="1" applyAlignment="1">
      <alignment wrapText="1"/>
    </xf>
    <xf numFmtId="0" fontId="11" fillId="4" borderId="37" xfId="0" applyFont="1" applyFill="1" applyBorder="1" applyAlignment="1">
      <alignment horizontal="center" vertical="center" wrapText="1"/>
    </xf>
    <xf numFmtId="0" fontId="11" fillId="4" borderId="38" xfId="0" applyFont="1" applyFill="1" applyBorder="1" applyAlignment="1">
      <alignment horizontal="center" vertical="center" wrapText="1"/>
    </xf>
    <xf numFmtId="3" fontId="11" fillId="4" borderId="38" xfId="0" applyNumberFormat="1" applyFont="1" applyFill="1" applyBorder="1" applyAlignment="1">
      <alignment horizontal="center" vertical="center" wrapText="1"/>
    </xf>
    <xf numFmtId="164" fontId="11" fillId="4" borderId="38" xfId="1" applyFont="1" applyFill="1" applyBorder="1" applyAlignment="1">
      <alignment horizontal="center" vertical="center" wrapText="1"/>
    </xf>
    <xf numFmtId="164" fontId="11" fillId="4" borderId="39" xfId="1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3" fontId="11" fillId="4" borderId="10" xfId="0" applyNumberFormat="1" applyFont="1" applyFill="1" applyBorder="1" applyAlignment="1">
      <alignment horizontal="center" vertical="center" wrapText="1"/>
    </xf>
    <xf numFmtId="164" fontId="11" fillId="4" borderId="10" xfId="1" applyFont="1" applyFill="1" applyBorder="1" applyAlignment="1">
      <alignment horizontal="center" vertical="center" wrapText="1"/>
    </xf>
    <xf numFmtId="164" fontId="11" fillId="4" borderId="11" xfId="1" applyFont="1" applyFill="1" applyBorder="1" applyAlignment="1">
      <alignment horizontal="center" vertical="center" wrapText="1"/>
    </xf>
    <xf numFmtId="0" fontId="9" fillId="0" borderId="34" xfId="0" applyFont="1" applyBorder="1"/>
    <xf numFmtId="0" fontId="9" fillId="0" borderId="9" xfId="0" applyFont="1" applyBorder="1" applyAlignment="1">
      <alignment horizontal="center"/>
    </xf>
    <xf numFmtId="0" fontId="9" fillId="0" borderId="9" xfId="0" applyFont="1" applyBorder="1"/>
    <xf numFmtId="164" fontId="9" fillId="0" borderId="33" xfId="0" applyNumberFormat="1" applyFont="1" applyBorder="1"/>
    <xf numFmtId="0" fontId="9" fillId="0" borderId="13" xfId="0" applyFont="1" applyBorder="1"/>
    <xf numFmtId="0" fontId="3" fillId="0" borderId="10" xfId="0" applyFont="1" applyBorder="1" applyAlignment="1">
      <alignment wrapText="1"/>
    </xf>
    <xf numFmtId="0" fontId="9" fillId="0" borderId="10" xfId="0" applyFont="1" applyBorder="1" applyAlignment="1">
      <alignment horizontal="center"/>
    </xf>
    <xf numFmtId="0" fontId="9" fillId="0" borderId="10" xfId="0" applyFont="1" applyBorder="1"/>
    <xf numFmtId="164" fontId="9" fillId="0" borderId="11" xfId="0" applyNumberFormat="1" applyFont="1" applyBorder="1"/>
    <xf numFmtId="0" fontId="9" fillId="0" borderId="13" xfId="0" applyFont="1" applyBorder="1" applyAlignment="1">
      <alignment horizontal="center" vertical="center"/>
    </xf>
    <xf numFmtId="0" fontId="9" fillId="0" borderId="10" xfId="0" applyFont="1" applyBorder="1" applyAlignment="1">
      <alignment wrapText="1"/>
    </xf>
    <xf numFmtId="1" fontId="9" fillId="0" borderId="10" xfId="0" applyNumberFormat="1" applyFont="1" applyBorder="1" applyAlignment="1">
      <alignment horizontal="center"/>
    </xf>
    <xf numFmtId="43" fontId="9" fillId="0" borderId="10" xfId="7" applyFont="1" applyBorder="1" applyAlignment="1">
      <alignment horizontal="center"/>
    </xf>
    <xf numFmtId="43" fontId="9" fillId="0" borderId="11" xfId="7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12" fillId="0" borderId="10" xfId="0" applyFont="1" applyBorder="1"/>
    <xf numFmtId="0" fontId="11" fillId="0" borderId="10" xfId="0" applyFont="1" applyBorder="1"/>
    <xf numFmtId="0" fontId="17" fillId="0" borderId="10" xfId="0" applyFont="1" applyBorder="1"/>
    <xf numFmtId="0" fontId="12" fillId="0" borderId="10" xfId="0" applyFont="1" applyBorder="1" applyAlignment="1">
      <alignment wrapText="1"/>
    </xf>
    <xf numFmtId="0" fontId="1" fillId="0" borderId="13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4" fillId="0" borderId="10" xfId="0" applyFont="1" applyBorder="1" applyAlignment="1">
      <alignment wrapText="1"/>
    </xf>
    <xf numFmtId="164" fontId="14" fillId="0" borderId="40" xfId="0" applyNumberFormat="1" applyFont="1" applyBorder="1"/>
    <xf numFmtId="0" fontId="9" fillId="0" borderId="11" xfId="0" applyFont="1" applyBorder="1"/>
    <xf numFmtId="0" fontId="9" fillId="0" borderId="35" xfId="0" applyFont="1" applyBorder="1"/>
    <xf numFmtId="0" fontId="9" fillId="0" borderId="19" xfId="0" applyFont="1" applyBorder="1" applyAlignment="1">
      <alignment wrapText="1"/>
    </xf>
    <xf numFmtId="0" fontId="9" fillId="0" borderId="19" xfId="0" applyFont="1" applyBorder="1"/>
    <xf numFmtId="0" fontId="9" fillId="0" borderId="21" xfId="0" applyFont="1" applyBorder="1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34" xfId="0" applyFont="1" applyBorder="1"/>
    <xf numFmtId="0" fontId="3" fillId="0" borderId="9" xfId="0" applyFont="1" applyBorder="1" applyAlignment="1">
      <alignment horizontal="center" wrapText="1"/>
    </xf>
    <xf numFmtId="0" fontId="18" fillId="0" borderId="9" xfId="0" applyFont="1" applyBorder="1"/>
    <xf numFmtId="0" fontId="18" fillId="0" borderId="33" xfId="0" applyFont="1" applyBorder="1"/>
    <xf numFmtId="0" fontId="14" fillId="0" borderId="13" xfId="0" applyFont="1" applyBorder="1" applyAlignment="1">
      <alignment horizontal="center"/>
    </xf>
    <xf numFmtId="0" fontId="3" fillId="0" borderId="10" xfId="0" applyFont="1" applyBorder="1" applyAlignment="1">
      <alignment horizontal="left" wrapText="1"/>
    </xf>
    <xf numFmtId="0" fontId="12" fillId="0" borderId="8" xfId="6" applyFont="1" applyBorder="1" applyAlignment="1" applyProtection="1">
      <alignment horizontal="center" vertical="center"/>
    </xf>
    <xf numFmtId="0" fontId="12" fillId="0" borderId="27" xfId="6" applyFont="1" applyBorder="1" applyAlignment="1" applyProtection="1">
      <alignment horizontal="left" wrapText="1"/>
    </xf>
    <xf numFmtId="0" fontId="12" fillId="0" borderId="10" xfId="6" applyFont="1" applyBorder="1" applyAlignment="1" applyProtection="1">
      <alignment horizontal="center" vertical="center"/>
    </xf>
    <xf numFmtId="0" fontId="12" fillId="0" borderId="0" xfId="6" applyFont="1" applyBorder="1" applyAlignment="1" applyProtection="1">
      <alignment horizontal="center" vertical="center" wrapText="1"/>
    </xf>
    <xf numFmtId="164" fontId="19" fillId="0" borderId="10" xfId="1" applyFont="1" applyBorder="1" applyAlignment="1" applyProtection="1">
      <alignment horizontal="center" vertical="center"/>
    </xf>
    <xf numFmtId="39" fontId="12" fillId="0" borderId="12" xfId="9" applyNumberFormat="1" applyFont="1" applyBorder="1" applyAlignment="1" applyProtection="1">
      <alignment horizontal="center" vertical="center"/>
    </xf>
    <xf numFmtId="0" fontId="12" fillId="0" borderId="8" xfId="6" applyFont="1" applyBorder="1" applyAlignment="1" applyProtection="1">
      <alignment horizontal="center"/>
    </xf>
    <xf numFmtId="0" fontId="12" fillId="0" borderId="0" xfId="6" applyFont="1" applyBorder="1" applyAlignment="1" applyProtection="1">
      <alignment horizontal="center" wrapText="1"/>
    </xf>
    <xf numFmtId="37" fontId="12" fillId="0" borderId="10" xfId="6" applyNumberFormat="1" applyFont="1" applyBorder="1" applyAlignment="1" applyProtection="1">
      <alignment horizontal="center"/>
    </xf>
    <xf numFmtId="39" fontId="12" fillId="0" borderId="12" xfId="9" applyNumberFormat="1" applyFont="1" applyBorder="1" applyAlignment="1" applyProtection="1">
      <alignment horizontal="center"/>
    </xf>
    <xf numFmtId="0" fontId="20" fillId="0" borderId="13" xfId="11" applyFont="1" applyBorder="1" applyAlignment="1">
      <alignment horizontal="center"/>
    </xf>
    <xf numFmtId="0" fontId="20" fillId="0" borderId="10" xfId="11" applyFont="1" applyBorder="1"/>
    <xf numFmtId="0" fontId="12" fillId="0" borderId="0" xfId="6" applyFont="1" applyBorder="1" applyAlignment="1" applyProtection="1">
      <alignment horizontal="center"/>
    </xf>
    <xf numFmtId="0" fontId="20" fillId="0" borderId="13" xfId="11" applyFont="1" applyBorder="1" applyAlignment="1">
      <alignment horizontal="center" vertical="center"/>
    </xf>
    <xf numFmtId="0" fontId="20" fillId="0" borderId="10" xfId="11" applyFont="1" applyBorder="1" applyAlignment="1">
      <alignment horizontal="left" wrapText="1"/>
    </xf>
    <xf numFmtId="0" fontId="9" fillId="0" borderId="0" xfId="0" applyFont="1" applyAlignment="1">
      <alignment vertical="center" wrapText="1"/>
    </xf>
    <xf numFmtId="0" fontId="12" fillId="0" borderId="0" xfId="6" applyFont="1" applyBorder="1" applyAlignment="1" applyProtection="1">
      <alignment horizontal="center" vertical="center"/>
    </xf>
    <xf numFmtId="39" fontId="12" fillId="0" borderId="10" xfId="6" applyNumberFormat="1" applyFont="1" applyBorder="1" applyAlignment="1" applyProtection="1">
      <alignment horizontal="center" vertical="center"/>
    </xf>
    <xf numFmtId="0" fontId="20" fillId="0" borderId="10" xfId="11" applyFont="1" applyBorder="1" applyAlignment="1">
      <alignment wrapText="1"/>
    </xf>
    <xf numFmtId="0" fontId="20" fillId="0" borderId="13" xfId="11" applyFont="1" applyBorder="1"/>
    <xf numFmtId="39" fontId="12" fillId="0" borderId="30" xfId="9" applyNumberFormat="1" applyFont="1" applyBorder="1" applyAlignment="1" applyProtection="1">
      <alignment horizontal="center"/>
    </xf>
    <xf numFmtId="0" fontId="21" fillId="0" borderId="10" xfId="11" applyFont="1" applyBorder="1"/>
    <xf numFmtId="0" fontId="12" fillId="0" borderId="13" xfId="6" applyFont="1" applyBorder="1" applyAlignment="1">
      <alignment horizontal="center"/>
    </xf>
    <xf numFmtId="0" fontId="12" fillId="0" borderId="10" xfId="6" applyFont="1" applyBorder="1" applyAlignment="1">
      <alignment wrapText="1"/>
    </xf>
    <xf numFmtId="0" fontId="12" fillId="0" borderId="10" xfId="6" applyFont="1" applyBorder="1"/>
    <xf numFmtId="0" fontId="12" fillId="0" borderId="10" xfId="6" applyFont="1" applyBorder="1" applyAlignment="1">
      <alignment horizontal="center"/>
    </xf>
    <xf numFmtId="39" fontId="11" fillId="0" borderId="11" xfId="9" applyNumberFormat="1" applyFont="1" applyBorder="1" applyAlignment="1" applyProtection="1">
      <alignment horizontal="center"/>
    </xf>
    <xf numFmtId="0" fontId="12" fillId="0" borderId="35" xfId="6" applyFont="1" applyBorder="1" applyAlignment="1">
      <alignment horizontal="center"/>
    </xf>
    <xf numFmtId="0" fontId="12" fillId="0" borderId="19" xfId="6" applyFont="1" applyBorder="1" applyAlignment="1">
      <alignment horizontal="center" wrapText="1"/>
    </xf>
    <xf numFmtId="0" fontId="12" fillId="0" borderId="19" xfId="6" applyFont="1" applyBorder="1"/>
    <xf numFmtId="0" fontId="12" fillId="0" borderId="19" xfId="6" applyFont="1" applyBorder="1" applyAlignment="1">
      <alignment horizontal="center"/>
    </xf>
    <xf numFmtId="37" fontId="12" fillId="0" borderId="19" xfId="6" applyNumberFormat="1" applyFont="1" applyBorder="1" applyAlignment="1" applyProtection="1">
      <alignment horizontal="center"/>
    </xf>
    <xf numFmtId="39" fontId="11" fillId="0" borderId="21" xfId="9" applyNumberFormat="1" applyFont="1" applyBorder="1" applyAlignment="1" applyProtection="1">
      <alignment horizontal="center"/>
    </xf>
    <xf numFmtId="164" fontId="12" fillId="0" borderId="10" xfId="1" applyFont="1" applyBorder="1" applyAlignment="1" applyProtection="1">
      <alignment horizontal="center" vertical="center"/>
    </xf>
    <xf numFmtId="0" fontId="9" fillId="4" borderId="0" xfId="0" applyFont="1" applyFill="1"/>
    <xf numFmtId="0" fontId="11" fillId="0" borderId="13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3" fontId="11" fillId="0" borderId="10" xfId="0" applyNumberFormat="1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4" fontId="11" fillId="0" borderId="10" xfId="1" applyFont="1" applyFill="1" applyBorder="1" applyAlignment="1">
      <alignment horizontal="center" vertical="center" wrapText="1"/>
    </xf>
    <xf numFmtId="164" fontId="11" fillId="0" borderId="11" xfId="1" applyFont="1" applyFill="1" applyBorder="1" applyAlignment="1">
      <alignment horizontal="center" vertical="center" wrapText="1"/>
    </xf>
    <xf numFmtId="0" fontId="12" fillId="0" borderId="13" xfId="0" applyFont="1" applyBorder="1" applyAlignment="1" applyProtection="1">
      <alignment horizontal="center"/>
      <protection locked="0"/>
    </xf>
    <xf numFmtId="0" fontId="13" fillId="0" borderId="10" xfId="0" applyFont="1" applyBorder="1" applyAlignment="1" applyProtection="1">
      <alignment horizontal="left" wrapText="1"/>
      <protection locked="0"/>
    </xf>
    <xf numFmtId="3" fontId="12" fillId="0" borderId="10" xfId="0" applyNumberFormat="1" applyFont="1" applyBorder="1" applyAlignment="1" applyProtection="1">
      <alignment horizontal="center"/>
      <protection locked="0"/>
    </xf>
    <xf numFmtId="0" fontId="12" fillId="0" borderId="10" xfId="0" applyFont="1" applyBorder="1" applyAlignment="1" applyProtection="1">
      <alignment horizontal="center"/>
      <protection locked="0"/>
    </xf>
    <xf numFmtId="169" fontId="12" fillId="0" borderId="10" xfId="1" applyNumberFormat="1" applyFont="1" applyBorder="1" applyAlignment="1" applyProtection="1">
      <protection locked="0"/>
    </xf>
    <xf numFmtId="164" fontId="12" fillId="0" borderId="11" xfId="1" applyNumberFormat="1" applyFont="1" applyBorder="1" applyAlignment="1" applyProtection="1">
      <protection locked="0"/>
    </xf>
    <xf numFmtId="0" fontId="5" fillId="0" borderId="10" xfId="0" applyFont="1" applyBorder="1"/>
    <xf numFmtId="164" fontId="12" fillId="0" borderId="11" xfId="1" applyNumberFormat="1" applyFont="1" applyBorder="1" applyAlignment="1" applyProtection="1">
      <alignment horizontal="left"/>
      <protection locked="0"/>
    </xf>
    <xf numFmtId="3" fontId="12" fillId="0" borderId="10" xfId="0" applyNumberFormat="1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164" fontId="12" fillId="0" borderId="10" xfId="1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>
      <alignment horizontal="center"/>
    </xf>
    <xf numFmtId="164" fontId="12" fillId="0" borderId="10" xfId="1" applyNumberFormat="1" applyFont="1" applyBorder="1" applyAlignment="1" applyProtection="1">
      <alignment horizontal="center"/>
      <protection locked="0"/>
    </xf>
    <xf numFmtId="0" fontId="5" fillId="0" borderId="10" xfId="0" applyFont="1" applyBorder="1" applyAlignment="1">
      <alignment wrapText="1"/>
    </xf>
    <xf numFmtId="0" fontId="22" fillId="0" borderId="10" xfId="0" applyFont="1" applyBorder="1" applyAlignment="1">
      <alignment wrapText="1"/>
    </xf>
    <xf numFmtId="0" fontId="12" fillId="0" borderId="10" xfId="0" applyFont="1" applyBorder="1" applyAlignment="1" applyProtection="1">
      <alignment wrapText="1"/>
      <protection locked="0"/>
    </xf>
    <xf numFmtId="164" fontId="12" fillId="0" borderId="10" xfId="1" applyFont="1" applyBorder="1" applyAlignment="1" applyProtection="1">
      <protection locked="0"/>
    </xf>
    <xf numFmtId="170" fontId="20" fillId="0" borderId="11" xfId="10" applyNumberFormat="1" applyFont="1" applyFill="1" applyBorder="1"/>
    <xf numFmtId="0" fontId="13" fillId="0" borderId="10" xfId="15" applyFont="1" applyFill="1" applyBorder="1" applyAlignment="1">
      <alignment wrapText="1"/>
    </xf>
    <xf numFmtId="0" fontId="12" fillId="0" borderId="10" xfId="9" applyNumberFormat="1" applyFont="1" applyFill="1" applyBorder="1" applyAlignment="1">
      <alignment horizontal="center"/>
    </xf>
    <xf numFmtId="0" fontId="12" fillId="0" borderId="10" xfId="15" applyFont="1" applyFill="1" applyBorder="1" applyAlignment="1">
      <alignment horizontal="center"/>
    </xf>
    <xf numFmtId="2" fontId="12" fillId="0" borderId="10" xfId="10" applyNumberFormat="1" applyFont="1" applyFill="1" applyBorder="1" applyAlignment="1" applyProtection="1">
      <alignment horizontal="right"/>
      <protection locked="0"/>
    </xf>
    <xf numFmtId="170" fontId="20" fillId="0" borderId="33" xfId="10" applyNumberFormat="1" applyFont="1" applyFill="1" applyBorder="1"/>
    <xf numFmtId="0" fontId="12" fillId="0" borderId="10" xfId="15" applyFont="1" applyFill="1" applyBorder="1" applyAlignment="1">
      <alignment wrapText="1"/>
    </xf>
    <xf numFmtId="170" fontId="21" fillId="0" borderId="30" xfId="10" applyNumberFormat="1" applyFont="1" applyFill="1" applyBorder="1"/>
    <xf numFmtId="0" fontId="11" fillId="0" borderId="35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3" fontId="11" fillId="0" borderId="19" xfId="0" applyNumberFormat="1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164" fontId="11" fillId="0" borderId="19" xfId="1" applyFont="1" applyFill="1" applyBorder="1" applyAlignment="1">
      <alignment horizontal="center" vertical="center" wrapText="1"/>
    </xf>
    <xf numFmtId="164" fontId="11" fillId="0" borderId="21" xfId="1" applyFont="1" applyFill="1" applyBorder="1" applyAlignment="1">
      <alignment horizontal="center" vertical="center" wrapText="1"/>
    </xf>
    <xf numFmtId="0" fontId="13" fillId="0" borderId="10" xfId="0" applyFont="1" applyBorder="1" applyAlignment="1" applyProtection="1">
      <alignment horizontal="center" wrapText="1"/>
      <protection locked="0"/>
    </xf>
    <xf numFmtId="164" fontId="12" fillId="0" borderId="11" xfId="1" applyNumberFormat="1" applyFont="1" applyBorder="1" applyAlignment="1" applyProtection="1">
      <alignment horizontal="center"/>
      <protection locked="0"/>
    </xf>
    <xf numFmtId="164" fontId="20" fillId="0" borderId="10" xfId="10" applyFont="1" applyBorder="1"/>
    <xf numFmtId="164" fontId="20" fillId="0" borderId="11" xfId="10" applyFont="1" applyBorder="1"/>
    <xf numFmtId="0" fontId="15" fillId="0" borderId="10" xfId="0" applyFont="1" applyBorder="1" applyAlignment="1" applyProtection="1">
      <alignment wrapText="1"/>
      <protection locked="0"/>
    </xf>
    <xf numFmtId="164" fontId="12" fillId="0" borderId="10" xfId="10" applyFont="1" applyBorder="1" applyAlignment="1" applyProtection="1">
      <protection locked="0"/>
    </xf>
    <xf numFmtId="0" fontId="15" fillId="0" borderId="10" xfId="0" applyFont="1" applyBorder="1" applyAlignment="1" applyProtection="1">
      <alignment horizontal="left" wrapText="1"/>
      <protection locked="0"/>
    </xf>
    <xf numFmtId="166" fontId="12" fillId="0" borderId="10" xfId="0" applyNumberFormat="1" applyFont="1" applyBorder="1" applyAlignment="1" applyProtection="1">
      <alignment horizontal="center"/>
      <protection locked="0"/>
    </xf>
    <xf numFmtId="0" fontId="23" fillId="0" borderId="5" xfId="14" applyFont="1" applyFill="1" applyBorder="1" applyAlignment="1">
      <alignment wrapText="1"/>
    </xf>
    <xf numFmtId="0" fontId="24" fillId="0" borderId="10" xfId="0" applyFont="1" applyBorder="1" applyAlignment="1">
      <alignment wrapText="1"/>
    </xf>
    <xf numFmtId="0" fontId="11" fillId="0" borderId="10" xfId="0" applyFont="1" applyBorder="1" applyAlignment="1">
      <alignment wrapText="1"/>
    </xf>
    <xf numFmtId="164" fontId="12" fillId="0" borderId="10" xfId="1" applyFont="1" applyBorder="1" applyAlignment="1" applyProtection="1">
      <alignment horizontal="center"/>
      <protection locked="0"/>
    </xf>
    <xf numFmtId="0" fontId="15" fillId="0" borderId="10" xfId="0" applyFont="1" applyBorder="1" applyAlignment="1">
      <alignment wrapText="1"/>
    </xf>
    <xf numFmtId="0" fontId="12" fillId="0" borderId="10" xfId="0" applyFont="1" applyBorder="1" applyAlignment="1" applyProtection="1">
      <alignment horizontal="left" wrapText="1"/>
      <protection locked="0"/>
    </xf>
    <xf numFmtId="0" fontId="15" fillId="0" borderId="10" xfId="0" applyFont="1" applyBorder="1" applyAlignment="1" applyProtection="1">
      <alignment horizontal="left" wrapText="1"/>
    </xf>
    <xf numFmtId="3" fontId="12" fillId="0" borderId="10" xfId="0" applyNumberFormat="1" applyFont="1" applyBorder="1"/>
    <xf numFmtId="0" fontId="12" fillId="0" borderId="10" xfId="0" applyFont="1" applyBorder="1" applyAlignment="1">
      <alignment horizontal="center"/>
    </xf>
    <xf numFmtId="169" fontId="12" fillId="0" borderId="10" xfId="1" applyNumberFormat="1" applyFont="1" applyBorder="1" applyAlignment="1">
      <alignment horizontal="center"/>
    </xf>
    <xf numFmtId="0" fontId="12" fillId="0" borderId="10" xfId="0" applyFont="1" applyBorder="1" applyAlignment="1" applyProtection="1">
      <alignment horizontal="left" wrapText="1"/>
    </xf>
    <xf numFmtId="3" fontId="12" fillId="0" borderId="10" xfId="0" applyNumberFormat="1" applyFont="1" applyBorder="1" applyAlignment="1">
      <alignment horizontal="center"/>
    </xf>
    <xf numFmtId="0" fontId="12" fillId="0" borderId="10" xfId="0" applyFont="1" applyBorder="1" applyAlignment="1" applyProtection="1">
      <alignment horizontal="center"/>
    </xf>
    <xf numFmtId="164" fontId="12" fillId="0" borderId="10" xfId="1" applyNumberFormat="1" applyFont="1" applyBorder="1" applyAlignment="1">
      <alignment horizontal="center"/>
    </xf>
    <xf numFmtId="164" fontId="12" fillId="0" borderId="11" xfId="1" applyFont="1" applyBorder="1" applyAlignment="1" applyProtection="1">
      <alignment horizontal="right"/>
      <protection locked="0"/>
    </xf>
    <xf numFmtId="0" fontId="11" fillId="0" borderId="10" xfId="0" applyFont="1" applyBorder="1" applyAlignment="1" applyProtection="1">
      <alignment horizontal="left" wrapText="1"/>
    </xf>
    <xf numFmtId="164" fontId="11" fillId="0" borderId="33" xfId="1" applyFont="1" applyBorder="1" applyAlignment="1" applyProtection="1">
      <alignment horizontal="right"/>
      <protection locked="0"/>
    </xf>
    <xf numFmtId="0" fontId="12" fillId="0" borderId="35" xfId="0" applyFont="1" applyBorder="1" applyAlignment="1" applyProtection="1">
      <alignment horizontal="center"/>
      <protection locked="0"/>
    </xf>
    <xf numFmtId="0" fontId="12" fillId="0" borderId="19" xfId="0" applyFont="1" applyBorder="1" applyAlignment="1" applyProtection="1">
      <alignment horizontal="left" wrapText="1"/>
    </xf>
    <xf numFmtId="3" fontId="12" fillId="0" borderId="19" xfId="0" applyNumberFormat="1" applyFont="1" applyBorder="1" applyAlignment="1">
      <alignment horizontal="center"/>
    </xf>
    <xf numFmtId="0" fontId="12" fillId="0" borderId="19" xfId="0" applyFont="1" applyBorder="1" applyAlignment="1" applyProtection="1">
      <alignment horizontal="center"/>
    </xf>
    <xf numFmtId="164" fontId="12" fillId="0" borderId="19" xfId="1" applyNumberFormat="1" applyFont="1" applyBorder="1" applyAlignment="1">
      <alignment horizontal="center"/>
    </xf>
    <xf numFmtId="164" fontId="11" fillId="0" borderId="21" xfId="1" applyFont="1" applyBorder="1" applyAlignment="1" applyProtection="1">
      <alignment horizontal="right"/>
      <protection locked="0"/>
    </xf>
    <xf numFmtId="0" fontId="12" fillId="0" borderId="10" xfId="0" applyFont="1" applyBorder="1" applyAlignment="1" applyProtection="1">
      <alignment horizontal="center" wrapText="1"/>
      <protection locked="0"/>
    </xf>
    <xf numFmtId="0" fontId="11" fillId="0" borderId="10" xfId="0" applyFont="1" applyBorder="1" applyAlignment="1" applyProtection="1">
      <alignment wrapText="1"/>
      <protection locked="0"/>
    </xf>
    <xf numFmtId="164" fontId="11" fillId="0" borderId="17" xfId="1" applyNumberFormat="1" applyFont="1" applyBorder="1" applyAlignment="1" applyProtection="1">
      <protection locked="0"/>
    </xf>
    <xf numFmtId="0" fontId="9" fillId="0" borderId="19" xfId="0" applyFont="1" applyBorder="1" applyAlignment="1">
      <alignment horizontal="center" wrapText="1"/>
    </xf>
    <xf numFmtId="0" fontId="9" fillId="0" borderId="0" xfId="0" applyFont="1" applyBorder="1"/>
    <xf numFmtId="0" fontId="9" fillId="0" borderId="0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25" fillId="0" borderId="0" xfId="0" applyFont="1" applyBorder="1"/>
    <xf numFmtId="0" fontId="0" fillId="0" borderId="0" xfId="0" applyBorder="1"/>
    <xf numFmtId="0" fontId="12" fillId="0" borderId="0" xfId="0" applyFont="1" applyFill="1" applyAlignment="1"/>
    <xf numFmtId="0" fontId="31" fillId="0" borderId="54" xfId="0" applyFont="1" applyFill="1" applyBorder="1" applyAlignment="1">
      <alignment horizontal="center" wrapText="1"/>
    </xf>
    <xf numFmtId="0" fontId="32" fillId="0" borderId="27" xfId="0" applyFont="1" applyFill="1" applyBorder="1" applyAlignment="1">
      <alignment horizontal="center"/>
    </xf>
    <xf numFmtId="0" fontId="32" fillId="0" borderId="1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/>
    </xf>
    <xf numFmtId="0" fontId="33" fillId="0" borderId="47" xfId="0" applyFont="1" applyFill="1" applyBorder="1" applyAlignment="1">
      <alignment horizontal="center"/>
    </xf>
    <xf numFmtId="0" fontId="34" fillId="0" borderId="54" xfId="0" applyFont="1" applyFill="1" applyBorder="1" applyAlignment="1">
      <alignment horizontal="center"/>
    </xf>
    <xf numFmtId="0" fontId="34" fillId="0" borderId="27" xfId="0" applyFont="1" applyFill="1" applyBorder="1" applyAlignment="1">
      <alignment horizontal="left"/>
    </xf>
    <xf numFmtId="0" fontId="35" fillId="0" borderId="10" xfId="0" applyFont="1" applyFill="1" applyBorder="1" applyAlignment="1"/>
    <xf numFmtId="169" fontId="35" fillId="0" borderId="0" xfId="1" applyNumberFormat="1" applyFont="1" applyFill="1" applyBorder="1"/>
    <xf numFmtId="169" fontId="35" fillId="0" borderId="47" xfId="1" applyNumberFormat="1" applyFont="1" applyFill="1" applyBorder="1"/>
    <xf numFmtId="0" fontId="35" fillId="0" borderId="54" xfId="0" applyFont="1" applyFill="1" applyBorder="1" applyAlignment="1">
      <alignment horizontal="center"/>
    </xf>
    <xf numFmtId="0" fontId="35" fillId="0" borderId="27" xfId="0" applyFont="1" applyFill="1" applyBorder="1" applyAlignment="1">
      <alignment horizontal="left"/>
    </xf>
    <xf numFmtId="164" fontId="35" fillId="0" borderId="0" xfId="1" applyNumberFormat="1" applyFont="1" applyBorder="1"/>
    <xf numFmtId="169" fontId="35" fillId="0" borderId="47" xfId="1" applyNumberFormat="1" applyFont="1" applyBorder="1"/>
    <xf numFmtId="0" fontId="35" fillId="0" borderId="10" xfId="0" applyFont="1" applyFill="1" applyBorder="1" applyAlignment="1">
      <alignment horizontal="center"/>
    </xf>
    <xf numFmtId="39" fontId="35" fillId="0" borderId="47" xfId="1" applyNumberFormat="1" applyFont="1" applyBorder="1" applyAlignment="1">
      <alignment horizontal="right"/>
    </xf>
    <xf numFmtId="0" fontId="35" fillId="0" borderId="27" xfId="0" applyFont="1" applyFill="1" applyBorder="1" applyAlignment="1"/>
    <xf numFmtId="0" fontId="35" fillId="0" borderId="10" xfId="1" applyNumberFormat="1" applyFont="1" applyBorder="1" applyAlignment="1">
      <alignment horizontal="center"/>
    </xf>
    <xf numFmtId="0" fontId="36" fillId="0" borderId="27" xfId="0" applyFont="1" applyFill="1" applyBorder="1" applyAlignment="1">
      <alignment horizontal="right"/>
    </xf>
    <xf numFmtId="39" fontId="35" fillId="0" borderId="55" xfId="1" applyNumberFormat="1" applyFont="1" applyBorder="1" applyAlignment="1">
      <alignment horizontal="right"/>
    </xf>
    <xf numFmtId="0" fontId="34" fillId="0" borderId="27" xfId="0" applyFont="1" applyFill="1" applyBorder="1" applyAlignment="1"/>
    <xf numFmtId="0" fontId="37" fillId="0" borderId="27" xfId="0" applyFont="1" applyFill="1" applyBorder="1" applyAlignment="1"/>
    <xf numFmtId="169" fontId="35" fillId="0" borderId="10" xfId="1" applyNumberFormat="1" applyFont="1" applyBorder="1" applyAlignment="1">
      <alignment horizontal="center"/>
    </xf>
    <xf numFmtId="39" fontId="33" fillId="0" borderId="47" xfId="1" applyNumberFormat="1" applyFont="1" applyBorder="1" applyAlignment="1">
      <alignment horizontal="right"/>
    </xf>
    <xf numFmtId="4" fontId="37" fillId="0" borderId="10" xfId="3" applyNumberFormat="1" applyFont="1" applyBorder="1" applyAlignment="1">
      <alignment horizontal="left" vertical="center"/>
    </xf>
    <xf numFmtId="4" fontId="37" fillId="0" borderId="27" xfId="3" applyNumberFormat="1" applyFont="1" applyBorder="1" applyAlignment="1">
      <alignment horizontal="left" vertical="center"/>
    </xf>
    <xf numFmtId="0" fontId="36" fillId="0" borderId="27" xfId="0" applyFont="1" applyFill="1" applyBorder="1" applyAlignment="1"/>
    <xf numFmtId="0" fontId="33" fillId="0" borderId="56" xfId="0" applyFont="1" applyFill="1" applyBorder="1" applyAlignment="1">
      <alignment vertical="center"/>
    </xf>
    <xf numFmtId="0" fontId="33" fillId="0" borderId="57" xfId="0" applyFont="1" applyFill="1" applyBorder="1" applyAlignment="1">
      <alignment vertical="center"/>
    </xf>
    <xf numFmtId="164" fontId="35" fillId="0" borderId="58" xfId="1" applyFont="1" applyBorder="1" applyAlignment="1"/>
    <xf numFmtId="0" fontId="12" fillId="7" borderId="0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left"/>
    </xf>
    <xf numFmtId="169" fontId="12" fillId="7" borderId="0" xfId="1" applyNumberFormat="1" applyFont="1" applyFill="1" applyBorder="1" applyAlignment="1">
      <alignment horizontal="center"/>
    </xf>
    <xf numFmtId="169" fontId="11" fillId="7" borderId="0" xfId="1" applyNumberFormat="1" applyFont="1" applyFill="1" applyBorder="1" applyAlignment="1">
      <alignment horizontal="center"/>
    </xf>
    <xf numFmtId="4" fontId="11" fillId="7" borderId="0" xfId="1" applyNumberFormat="1" applyFont="1" applyFill="1" applyBorder="1" applyAlignment="1">
      <alignment horizontal="right"/>
    </xf>
    <xf numFmtId="0" fontId="34" fillId="0" borderId="59" xfId="0" applyFont="1" applyFill="1" applyBorder="1" applyAlignment="1">
      <alignment horizontal="center"/>
    </xf>
    <xf numFmtId="0" fontId="34" fillId="0" borderId="42" xfId="0" applyFont="1" applyFill="1" applyBorder="1" applyAlignment="1">
      <alignment horizontal="left"/>
    </xf>
    <xf numFmtId="0" fontId="35" fillId="0" borderId="60" xfId="0" applyFont="1" applyFill="1" applyBorder="1" applyAlignment="1"/>
    <xf numFmtId="164" fontId="35" fillId="0" borderId="43" xfId="1" applyNumberFormat="1" applyFont="1" applyBorder="1" applyAlignment="1">
      <alignment horizontal="right"/>
    </xf>
    <xf numFmtId="164" fontId="35" fillId="0" borderId="45" xfId="1" applyFont="1" applyBorder="1"/>
    <xf numFmtId="0" fontId="33" fillId="0" borderId="27" xfId="0" applyFont="1" applyFill="1" applyBorder="1" applyAlignment="1">
      <alignment horizontal="left"/>
    </xf>
    <xf numFmtId="164" fontId="35" fillId="0" borderId="0" xfId="1" applyNumberFormat="1" applyFont="1" applyBorder="1" applyAlignment="1">
      <alignment horizontal="right"/>
    </xf>
    <xf numFmtId="0" fontId="37" fillId="0" borderId="27" xfId="0" applyFont="1" applyFill="1" applyBorder="1" applyAlignment="1">
      <alignment horizontal="left"/>
    </xf>
    <xf numFmtId="43" fontId="35" fillId="0" borderId="47" xfId="4" applyNumberFormat="1" applyFont="1" applyBorder="1" applyAlignment="1">
      <alignment horizontal="right"/>
    </xf>
    <xf numFmtId="4" fontId="36" fillId="0" borderId="10" xfId="3" applyNumberFormat="1" applyFont="1" applyBorder="1" applyAlignment="1">
      <alignment horizontal="right" vertical="center" wrapText="1"/>
    </xf>
    <xf numFmtId="164" fontId="33" fillId="0" borderId="55" xfId="1" applyNumberFormat="1" applyFont="1" applyBorder="1"/>
    <xf numFmtId="4" fontId="34" fillId="0" borderId="10" xfId="3" applyNumberFormat="1" applyFont="1" applyBorder="1" applyAlignment="1">
      <alignment horizontal="left" vertical="center" wrapText="1"/>
    </xf>
    <xf numFmtId="168" fontId="35" fillId="0" borderId="10" xfId="4" applyNumberFormat="1" applyFont="1" applyFill="1" applyBorder="1" applyAlignment="1">
      <alignment horizontal="center"/>
    </xf>
    <xf numFmtId="0" fontId="35" fillId="0" borderId="10" xfId="3" applyFont="1" applyBorder="1" applyAlignment="1">
      <alignment horizontal="center"/>
    </xf>
    <xf numFmtId="164" fontId="35" fillId="0" borderId="10" xfId="4" applyNumberFormat="1" applyFont="1" applyFill="1" applyBorder="1" applyAlignment="1">
      <alignment horizontal="right"/>
    </xf>
    <xf numFmtId="4" fontId="38" fillId="0" borderId="10" xfId="3" applyNumberFormat="1" applyFont="1" applyBorder="1" applyAlignment="1">
      <alignment horizontal="left" vertical="center"/>
    </xf>
    <xf numFmtId="168" fontId="35" fillId="0" borderId="10" xfId="4" applyNumberFormat="1" applyFont="1" applyFill="1" applyBorder="1"/>
    <xf numFmtId="4" fontId="35" fillId="0" borderId="10" xfId="3" applyNumberFormat="1" applyFont="1" applyBorder="1" applyAlignment="1">
      <alignment horizontal="left" vertical="center" wrapText="1"/>
    </xf>
    <xf numFmtId="4" fontId="35" fillId="0" borderId="10" xfId="3" applyNumberFormat="1" applyFont="1" applyBorder="1" applyAlignment="1">
      <alignment horizontal="center" wrapText="1"/>
    </xf>
    <xf numFmtId="4" fontId="35" fillId="0" borderId="10" xfId="3" applyNumberFormat="1" applyFont="1" applyBorder="1" applyAlignment="1">
      <alignment horizontal="center" vertical="center" wrapText="1"/>
    </xf>
    <xf numFmtId="4" fontId="35" fillId="0" borderId="10" xfId="3" applyNumberFormat="1" applyFont="1" applyFill="1" applyBorder="1" applyAlignment="1">
      <alignment horizontal="left" vertical="center" wrapText="1"/>
    </xf>
    <xf numFmtId="4" fontId="33" fillId="0" borderId="10" xfId="3" applyNumberFormat="1" applyFont="1" applyBorder="1" applyAlignment="1">
      <alignment horizontal="left" vertical="center" wrapText="1"/>
    </xf>
    <xf numFmtId="43" fontId="33" fillId="0" borderId="47" xfId="4" applyNumberFormat="1" applyFont="1" applyBorder="1" applyAlignment="1">
      <alignment horizontal="right"/>
    </xf>
    <xf numFmtId="43" fontId="33" fillId="0" borderId="55" xfId="4" applyNumberFormat="1" applyFont="1" applyBorder="1" applyAlignment="1">
      <alignment horizontal="right"/>
    </xf>
    <xf numFmtId="43" fontId="35" fillId="0" borderId="10" xfId="4" applyNumberFormat="1" applyFont="1" applyFill="1" applyBorder="1" applyAlignment="1">
      <alignment horizontal="right"/>
    </xf>
    <xf numFmtId="0" fontId="12" fillId="0" borderId="10" xfId="0" applyFont="1" applyFill="1" applyBorder="1" applyAlignment="1"/>
    <xf numFmtId="0" fontId="12" fillId="0" borderId="47" xfId="0" applyFont="1" applyFill="1" applyBorder="1" applyAlignment="1"/>
    <xf numFmtId="4" fontId="35" fillId="0" borderId="10" xfId="3" applyNumberFormat="1" applyFont="1" applyBorder="1" applyAlignment="1">
      <alignment horizontal="left" vertical="center"/>
    </xf>
    <xf numFmtId="0" fontId="33" fillId="0" borderId="10" xfId="3" applyFont="1" applyBorder="1" applyAlignment="1">
      <alignment horizontal="center" wrapText="1"/>
    </xf>
    <xf numFmtId="168" fontId="33" fillId="0" borderId="10" xfId="4" applyNumberFormat="1" applyFont="1" applyFill="1" applyBorder="1" applyAlignment="1">
      <alignment horizontal="center"/>
    </xf>
    <xf numFmtId="0" fontId="33" fillId="0" borderId="10" xfId="3" applyFont="1" applyBorder="1" applyAlignment="1">
      <alignment horizontal="center"/>
    </xf>
    <xf numFmtId="43" fontId="33" fillId="0" borderId="10" xfId="4" applyNumberFormat="1" applyFont="1" applyFill="1" applyBorder="1" applyAlignment="1">
      <alignment horizontal="center"/>
    </xf>
    <xf numFmtId="43" fontId="33" fillId="0" borderId="47" xfId="4" applyNumberFormat="1" applyFont="1" applyBorder="1" applyAlignment="1">
      <alignment horizontal="center"/>
    </xf>
    <xf numFmtId="0" fontId="35" fillId="0" borderId="61" xfId="0" applyFont="1" applyFill="1" applyBorder="1" applyAlignment="1">
      <alignment horizontal="center"/>
    </xf>
    <xf numFmtId="4" fontId="36" fillId="0" borderId="57" xfId="3" applyNumberFormat="1" applyFont="1" applyBorder="1" applyAlignment="1">
      <alignment horizontal="right" vertical="center" wrapText="1"/>
    </xf>
    <xf numFmtId="168" fontId="33" fillId="0" borderId="57" xfId="4" applyNumberFormat="1" applyFont="1" applyFill="1" applyBorder="1" applyAlignment="1">
      <alignment horizontal="center"/>
    </xf>
    <xf numFmtId="0" fontId="33" fillId="0" borderId="57" xfId="3" applyFont="1" applyBorder="1" applyAlignment="1">
      <alignment horizontal="center"/>
    </xf>
    <xf numFmtId="43" fontId="33" fillId="0" borderId="62" xfId="4" applyNumberFormat="1" applyFont="1" applyFill="1" applyBorder="1" applyAlignment="1">
      <alignment horizontal="center"/>
    </xf>
    <xf numFmtId="43" fontId="33" fillId="0" borderId="63" xfId="4" applyNumberFormat="1" applyFont="1" applyBorder="1" applyAlignment="1">
      <alignment horizontal="center"/>
    </xf>
    <xf numFmtId="0" fontId="34" fillId="0" borderId="43" xfId="0" applyFont="1" applyFill="1" applyBorder="1" applyAlignment="1">
      <alignment horizontal="center"/>
    </xf>
    <xf numFmtId="0" fontId="33" fillId="0" borderId="43" xfId="3" applyFont="1" applyBorder="1" applyAlignment="1">
      <alignment horizontal="center" wrapText="1"/>
    </xf>
    <xf numFmtId="168" fontId="33" fillId="0" borderId="43" xfId="4" applyNumberFormat="1" applyFont="1" applyFill="1" applyBorder="1" applyAlignment="1">
      <alignment horizontal="center"/>
    </xf>
    <xf numFmtId="0" fontId="33" fillId="0" borderId="43" xfId="3" applyFont="1" applyBorder="1" applyAlignment="1">
      <alignment horizontal="center"/>
    </xf>
    <xf numFmtId="43" fontId="33" fillId="0" borderId="43" xfId="4" applyNumberFormat="1" applyFont="1" applyFill="1" applyBorder="1" applyAlignment="1">
      <alignment horizontal="center"/>
    </xf>
    <xf numFmtId="43" fontId="33" fillId="0" borderId="43" xfId="4" applyNumberFormat="1" applyFont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0" fontId="33" fillId="0" borderId="0" xfId="3" applyFont="1" applyBorder="1" applyAlignment="1">
      <alignment horizontal="center" wrapText="1"/>
    </xf>
    <xf numFmtId="168" fontId="33" fillId="0" borderId="0" xfId="4" applyNumberFormat="1" applyFont="1" applyFill="1" applyBorder="1" applyAlignment="1">
      <alignment horizontal="center"/>
    </xf>
    <xf numFmtId="0" fontId="33" fillId="0" borderId="0" xfId="3" applyFont="1" applyBorder="1" applyAlignment="1">
      <alignment horizontal="center"/>
    </xf>
    <xf numFmtId="43" fontId="33" fillId="0" borderId="0" xfId="4" applyNumberFormat="1" applyFont="1" applyFill="1" applyBorder="1" applyAlignment="1">
      <alignment horizontal="center"/>
    </xf>
    <xf numFmtId="43" fontId="33" fillId="0" borderId="0" xfId="4" applyNumberFormat="1" applyFont="1" applyBorder="1" applyAlignment="1">
      <alignment horizontal="center"/>
    </xf>
    <xf numFmtId="0" fontId="34" fillId="0" borderId="0" xfId="0" applyFont="1" applyFill="1" applyBorder="1" applyAlignment="1">
      <alignment horizontal="left"/>
    </xf>
    <xf numFmtId="0" fontId="35" fillId="0" borderId="0" xfId="0" applyFont="1" applyFill="1" applyBorder="1" applyAlignment="1"/>
    <xf numFmtId="169" fontId="35" fillId="0" borderId="0" xfId="1" applyNumberFormat="1" applyFont="1" applyBorder="1"/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12" fillId="0" borderId="0" xfId="0" applyFont="1" applyFill="1" applyBorder="1" applyAlignment="1"/>
    <xf numFmtId="169" fontId="12" fillId="0" borderId="0" xfId="1" applyNumberFormat="1" applyFont="1" applyBorder="1"/>
    <xf numFmtId="0" fontId="13" fillId="0" borderId="62" xfId="0" applyFont="1" applyFill="1" applyBorder="1" applyAlignment="1">
      <alignment horizontal="center"/>
    </xf>
    <xf numFmtId="0" fontId="13" fillId="0" borderId="62" xfId="0" applyFont="1" applyFill="1" applyBorder="1" applyAlignment="1">
      <alignment horizontal="left"/>
    </xf>
    <xf numFmtId="0" fontId="12" fillId="0" borderId="62" xfId="0" applyFont="1" applyFill="1" applyBorder="1" applyAlignment="1"/>
    <xf numFmtId="169" fontId="12" fillId="0" borderId="62" xfId="1" applyNumberFormat="1" applyFont="1" applyBorder="1"/>
    <xf numFmtId="0" fontId="35" fillId="0" borderId="59" xfId="0" applyFont="1" applyFill="1" applyBorder="1" applyAlignment="1">
      <alignment horizontal="center"/>
    </xf>
    <xf numFmtId="0" fontId="34" fillId="0" borderId="42" xfId="0" applyFont="1" applyFill="1" applyBorder="1" applyAlignment="1">
      <alignment horizontal="center"/>
    </xf>
    <xf numFmtId="169" fontId="35" fillId="0" borderId="43" xfId="1" applyNumberFormat="1" applyFont="1" applyBorder="1"/>
    <xf numFmtId="169" fontId="35" fillId="0" borderId="45" xfId="1" applyNumberFormat="1" applyFont="1" applyBorder="1"/>
    <xf numFmtId="0" fontId="38" fillId="0" borderId="27" xfId="0" applyFont="1" applyFill="1" applyBorder="1" applyAlignment="1"/>
    <xf numFmtId="39" fontId="35" fillId="0" borderId="47" xfId="1" applyNumberFormat="1" applyFont="1" applyBorder="1" applyAlignment="1">
      <alignment horizontal="right" vertical="center"/>
    </xf>
    <xf numFmtId="0" fontId="39" fillId="0" borderId="27" xfId="0" applyFont="1" applyFill="1" applyBorder="1" applyAlignment="1"/>
    <xf numFmtId="0" fontId="36" fillId="0" borderId="27" xfId="0" applyFont="1" applyFill="1" applyBorder="1" applyAlignment="1">
      <alignment horizontal="right" vertical="center" wrapText="1"/>
    </xf>
    <xf numFmtId="0" fontId="34" fillId="0" borderId="27" xfId="0" applyFont="1" applyFill="1" applyBorder="1" applyAlignment="1">
      <alignment horizontal="left" vertical="center"/>
    </xf>
    <xf numFmtId="0" fontId="35" fillId="0" borderId="10" xfId="0" applyFont="1" applyFill="1" applyBorder="1" applyAlignment="1">
      <alignment vertical="top" wrapText="1"/>
    </xf>
    <xf numFmtId="0" fontId="34" fillId="0" borderId="10" xfId="0" applyFont="1" applyFill="1" applyBorder="1" applyAlignment="1"/>
    <xf numFmtId="0" fontId="35" fillId="0" borderId="46" xfId="0" applyFont="1" applyFill="1" applyBorder="1" applyAlignment="1">
      <alignment vertical="top"/>
    </xf>
    <xf numFmtId="0" fontId="35" fillId="0" borderId="54" xfId="0" applyFont="1" applyFill="1" applyBorder="1" applyAlignment="1">
      <alignment horizontal="center" vertical="top"/>
    </xf>
    <xf numFmtId="0" fontId="35" fillId="0" borderId="27" xfId="0" applyFont="1" applyFill="1" applyBorder="1" applyAlignment="1">
      <alignment horizontal="left" vertical="top" wrapText="1"/>
    </xf>
    <xf numFmtId="0" fontId="35" fillId="0" borderId="61" xfId="0" applyFont="1" applyFill="1" applyBorder="1" applyAlignment="1">
      <alignment horizontal="center" vertical="top"/>
    </xf>
    <xf numFmtId="0" fontId="36" fillId="0" borderId="64" xfId="0" applyFont="1" applyFill="1" applyBorder="1" applyAlignment="1">
      <alignment horizontal="right" vertical="center" wrapText="1"/>
    </xf>
    <xf numFmtId="0" fontId="35" fillId="0" borderId="57" xfId="1" applyNumberFormat="1" applyFont="1" applyBorder="1" applyAlignment="1">
      <alignment horizontal="center"/>
    </xf>
    <xf numFmtId="0" fontId="35" fillId="0" borderId="57" xfId="0" applyFont="1" applyFill="1" applyBorder="1" applyAlignment="1">
      <alignment horizontal="center"/>
    </xf>
    <xf numFmtId="169" fontId="35" fillId="0" borderId="62" xfId="1" applyNumberFormat="1" applyFont="1" applyBorder="1"/>
    <xf numFmtId="164" fontId="35" fillId="0" borderId="63" xfId="1" applyNumberFormat="1" applyFont="1" applyBorder="1"/>
    <xf numFmtId="0" fontId="12" fillId="7" borderId="20" xfId="0" applyFont="1" applyFill="1" applyBorder="1" applyAlignment="1">
      <alignment horizontal="center"/>
    </xf>
    <xf numFmtId="0" fontId="13" fillId="7" borderId="20" xfId="0" applyFont="1" applyFill="1" applyBorder="1" applyAlignment="1">
      <alignment horizontal="left"/>
    </xf>
    <xf numFmtId="169" fontId="12" fillId="7" borderId="20" xfId="1" applyNumberFormat="1" applyFont="1" applyFill="1" applyBorder="1" applyAlignment="1">
      <alignment horizontal="center"/>
    </xf>
    <xf numFmtId="169" fontId="11" fillId="7" borderId="20" xfId="1" applyNumberFormat="1" applyFont="1" applyFill="1" applyBorder="1" applyAlignment="1">
      <alignment horizontal="center"/>
    </xf>
    <xf numFmtId="4" fontId="11" fillId="7" borderId="20" xfId="1" applyNumberFormat="1" applyFont="1" applyFill="1" applyBorder="1" applyAlignment="1">
      <alignment horizontal="right"/>
    </xf>
    <xf numFmtId="0" fontId="34" fillId="0" borderId="27" xfId="0" applyFont="1" applyFill="1" applyBorder="1" applyAlignment="1">
      <alignment horizontal="center"/>
    </xf>
    <xf numFmtId="0" fontId="35" fillId="0" borderId="46" xfId="0" applyFont="1" applyFill="1" applyBorder="1" applyAlignment="1">
      <alignment horizontal="center" vertical="top"/>
    </xf>
    <xf numFmtId="0" fontId="39" fillId="0" borderId="10" xfId="0" applyFont="1" applyFill="1" applyBorder="1" applyAlignment="1">
      <alignment vertical="top" wrapText="1"/>
    </xf>
    <xf numFmtId="169" fontId="35" fillId="0" borderId="57" xfId="1" applyNumberFormat="1" applyFont="1" applyBorder="1" applyAlignment="1">
      <alignment horizontal="center" vertical="center"/>
    </xf>
    <xf numFmtId="0" fontId="35" fillId="0" borderId="57" xfId="0" applyFont="1" applyFill="1" applyBorder="1" applyAlignment="1">
      <alignment horizontal="center" vertical="center"/>
    </xf>
    <xf numFmtId="169" fontId="35" fillId="0" borderId="62" xfId="1" applyNumberFormat="1" applyFont="1" applyBorder="1" applyAlignment="1">
      <alignment vertical="center"/>
    </xf>
    <xf numFmtId="164" fontId="33" fillId="0" borderId="63" xfId="1" applyNumberFormat="1" applyFont="1" applyBorder="1" applyAlignment="1">
      <alignment vertical="center"/>
    </xf>
    <xf numFmtId="0" fontId="35" fillId="0" borderId="0" xfId="0" applyFont="1" applyFill="1" applyBorder="1" applyAlignment="1">
      <alignment horizontal="center" vertical="top"/>
    </xf>
    <xf numFmtId="0" fontId="36" fillId="0" borderId="0" xfId="0" applyFont="1" applyFill="1" applyBorder="1" applyAlignment="1">
      <alignment horizontal="right" vertical="center" wrapText="1"/>
    </xf>
    <xf numFmtId="169" fontId="35" fillId="0" borderId="0" xfId="1" applyNumberFormat="1" applyFont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169" fontId="35" fillId="0" borderId="0" xfId="1" applyNumberFormat="1" applyFont="1" applyBorder="1" applyAlignment="1">
      <alignment vertical="center"/>
    </xf>
    <xf numFmtId="164" fontId="33" fillId="0" borderId="0" xfId="1" applyNumberFormat="1" applyFont="1" applyBorder="1" applyAlignment="1">
      <alignment vertical="center"/>
    </xf>
    <xf numFmtId="0" fontId="12" fillId="7" borderId="0" xfId="0" applyFont="1" applyFill="1" applyBorder="1" applyAlignment="1"/>
    <xf numFmtId="0" fontId="12" fillId="7" borderId="62" xfId="0" applyFont="1" applyFill="1" applyBorder="1" applyAlignment="1"/>
    <xf numFmtId="0" fontId="40" fillId="0" borderId="10" xfId="0" applyFont="1" applyFill="1" applyBorder="1" applyAlignment="1">
      <alignment horizontal="center" vertical="center" wrapText="1"/>
    </xf>
    <xf numFmtId="39" fontId="33" fillId="0" borderId="55" xfId="1" applyNumberFormat="1" applyFont="1" applyBorder="1" applyAlignment="1">
      <alignment horizontal="right"/>
    </xf>
    <xf numFmtId="0" fontId="34" fillId="0" borderId="10" xfId="3" applyFont="1" applyBorder="1"/>
    <xf numFmtId="0" fontId="35" fillId="0" borderId="10" xfId="3" applyFont="1" applyBorder="1"/>
    <xf numFmtId="0" fontId="35" fillId="0" borderId="65" xfId="0" applyFont="1" applyFill="1" applyBorder="1" applyAlignment="1">
      <alignment horizontal="center"/>
    </xf>
    <xf numFmtId="0" fontId="36" fillId="0" borderId="19" xfId="0" applyFont="1" applyFill="1" applyBorder="1" applyAlignment="1">
      <alignment horizontal="right" vertical="center" wrapText="1"/>
    </xf>
    <xf numFmtId="0" fontId="35" fillId="0" borderId="19" xfId="0" applyFont="1" applyFill="1" applyBorder="1" applyAlignment="1">
      <alignment horizontal="center"/>
    </xf>
    <xf numFmtId="164" fontId="35" fillId="0" borderId="20" xfId="1" applyNumberFormat="1" applyFont="1" applyBorder="1"/>
    <xf numFmtId="39" fontId="35" fillId="0" borderId="66" xfId="1" applyNumberFormat="1" applyFont="1" applyBorder="1" applyAlignment="1">
      <alignment horizontal="right"/>
    </xf>
    <xf numFmtId="0" fontId="35" fillId="0" borderId="0" xfId="0" applyFont="1" applyFill="1" applyBorder="1" applyAlignment="1">
      <alignment horizontal="center"/>
    </xf>
    <xf numFmtId="39" fontId="35" fillId="0" borderId="0" xfId="1" applyNumberFormat="1" applyFont="1" applyBorder="1" applyAlignment="1">
      <alignment horizontal="right"/>
    </xf>
    <xf numFmtId="0" fontId="12" fillId="0" borderId="20" xfId="0" applyFont="1" applyFill="1" applyBorder="1" applyAlignment="1"/>
    <xf numFmtId="0" fontId="36" fillId="0" borderId="27" xfId="0" applyFont="1" applyFill="1" applyBorder="1" applyAlignment="1">
      <alignment horizontal="right" wrapText="1"/>
    </xf>
    <xf numFmtId="39" fontId="33" fillId="0" borderId="53" xfId="1" applyNumberFormat="1" applyFont="1" applyBorder="1" applyAlignment="1">
      <alignment horizontal="right"/>
    </xf>
    <xf numFmtId="0" fontId="35" fillId="0" borderId="43" xfId="0" applyFont="1" applyFill="1" applyBorder="1" applyAlignment="1">
      <alignment horizontal="center"/>
    </xf>
    <xf numFmtId="0" fontId="35" fillId="0" borderId="43" xfId="0" applyFont="1" applyFill="1" applyBorder="1" applyAlignment="1"/>
    <xf numFmtId="164" fontId="35" fillId="0" borderId="43" xfId="1" applyNumberFormat="1" applyFont="1" applyBorder="1"/>
    <xf numFmtId="39" fontId="35" fillId="0" borderId="43" xfId="1" applyNumberFormat="1" applyFont="1" applyBorder="1" applyAlignment="1">
      <alignment horizontal="right"/>
    </xf>
    <xf numFmtId="0" fontId="35" fillId="0" borderId="0" xfId="0" applyFont="1" applyFill="1" applyAlignment="1">
      <alignment horizontal="center"/>
    </xf>
    <xf numFmtId="0" fontId="35" fillId="0" borderId="0" xfId="0" applyFont="1" applyFill="1" applyAlignment="1"/>
    <xf numFmtId="164" fontId="35" fillId="0" borderId="0" xfId="1" applyNumberFormat="1" applyFont="1"/>
    <xf numFmtId="39" fontId="35" fillId="0" borderId="0" xfId="1" applyNumberFormat="1" applyFont="1" applyAlignment="1">
      <alignment horizontal="right"/>
    </xf>
    <xf numFmtId="0" fontId="41" fillId="0" borderId="13" xfId="0" applyFont="1" applyFill="1" applyBorder="1" applyAlignment="1">
      <alignment horizontal="center" vertical="top"/>
    </xf>
    <xf numFmtId="0" fontId="42" fillId="0" borderId="10" xfId="0" applyFont="1" applyFill="1" applyBorder="1" applyAlignment="1">
      <alignment horizontal="center" wrapText="1"/>
    </xf>
    <xf numFmtId="165" fontId="41" fillId="0" borderId="10" xfId="12" applyNumberFormat="1" applyFont="1" applyFill="1" applyBorder="1" applyAlignment="1">
      <alignment horizontal="center"/>
    </xf>
    <xf numFmtId="0" fontId="41" fillId="0" borderId="10" xfId="0" applyFont="1" applyFill="1" applyBorder="1" applyAlignment="1">
      <alignment horizontal="center"/>
    </xf>
    <xf numFmtId="43" fontId="41" fillId="0" borderId="10" xfId="12" applyNumberFormat="1" applyFont="1" applyFill="1" applyBorder="1"/>
    <xf numFmtId="164" fontId="41" fillId="0" borderId="11" xfId="12" applyNumberFormat="1" applyFont="1" applyFill="1" applyBorder="1" applyAlignment="1"/>
    <xf numFmtId="0" fontId="35" fillId="0" borderId="13" xfId="0" applyFont="1" applyFill="1" applyBorder="1" applyAlignment="1">
      <alignment horizontal="center"/>
    </xf>
    <xf numFmtId="43" fontId="35" fillId="0" borderId="10" xfId="12" applyNumberFormat="1" applyFont="1" applyFill="1" applyBorder="1"/>
    <xf numFmtId="0" fontId="19" fillId="0" borderId="13" xfId="0" applyFont="1" applyFill="1" applyBorder="1" applyAlignment="1">
      <alignment horizontal="center"/>
    </xf>
    <xf numFmtId="0" fontId="19" fillId="0" borderId="10" xfId="0" applyFont="1" applyFill="1" applyBorder="1" applyAlignment="1"/>
    <xf numFmtId="0" fontId="19" fillId="0" borderId="10" xfId="0" applyFont="1" applyFill="1" applyBorder="1" applyAlignment="1">
      <alignment horizontal="center"/>
    </xf>
    <xf numFmtId="43" fontId="19" fillId="0" borderId="10" xfId="12" applyNumberFormat="1" applyFont="1" applyFill="1" applyBorder="1"/>
    <xf numFmtId="164" fontId="43" fillId="0" borderId="11" xfId="12" applyNumberFormat="1" applyFont="1" applyFill="1" applyBorder="1" applyAlignment="1"/>
    <xf numFmtId="0" fontId="36" fillId="0" borderId="64" xfId="0" applyFont="1" applyFill="1" applyBorder="1" applyAlignment="1">
      <alignment horizontal="right" wrapText="1"/>
    </xf>
    <xf numFmtId="164" fontId="35" fillId="0" borderId="62" xfId="1" applyNumberFormat="1" applyFont="1" applyBorder="1"/>
    <xf numFmtId="39" fontId="33" fillId="0" borderId="63" xfId="1" applyNumberFormat="1" applyFont="1" applyBorder="1" applyAlignment="1">
      <alignment horizontal="right"/>
    </xf>
    <xf numFmtId="0" fontId="43" fillId="0" borderId="0" xfId="0" applyFont="1" applyAlignment="1">
      <alignment horizontal="center"/>
    </xf>
    <xf numFmtId="164" fontId="43" fillId="0" borderId="0" xfId="1" applyFont="1"/>
    <xf numFmtId="3" fontId="11" fillId="4" borderId="67" xfId="0" applyNumberFormat="1" applyFont="1" applyFill="1" applyBorder="1" applyAlignment="1">
      <alignment horizontal="center" vertical="center" wrapText="1"/>
    </xf>
    <xf numFmtId="0" fontId="25" fillId="4" borderId="38" xfId="0" applyFont="1" applyFill="1" applyBorder="1" applyAlignment="1">
      <alignment horizontal="center" vertical="center" wrapText="1"/>
    </xf>
    <xf numFmtId="164" fontId="25" fillId="4" borderId="38" xfId="1" applyFont="1" applyFill="1" applyBorder="1" applyAlignment="1">
      <alignment horizontal="center" vertical="center" wrapText="1"/>
    </xf>
    <xf numFmtId="164" fontId="25" fillId="4" borderId="39" xfId="1" applyFont="1" applyFill="1" applyBorder="1" applyAlignment="1">
      <alignment horizontal="center" vertical="center" wrapText="1"/>
    </xf>
    <xf numFmtId="3" fontId="11" fillId="4" borderId="0" xfId="0" applyNumberFormat="1" applyFont="1" applyFill="1" applyBorder="1" applyAlignment="1">
      <alignment horizontal="center" vertical="center" wrapText="1"/>
    </xf>
    <xf numFmtId="0" fontId="25" fillId="4" borderId="10" xfId="0" applyFont="1" applyFill="1" applyBorder="1" applyAlignment="1">
      <alignment horizontal="center" vertical="center" wrapText="1"/>
    </xf>
    <xf numFmtId="164" fontId="25" fillId="4" borderId="10" xfId="1" applyFont="1" applyFill="1" applyBorder="1" applyAlignment="1">
      <alignment horizontal="center" vertical="center" wrapText="1"/>
    </xf>
    <xf numFmtId="164" fontId="25" fillId="4" borderId="11" xfId="1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left"/>
    </xf>
    <xf numFmtId="164" fontId="12" fillId="0" borderId="0" xfId="1" applyFont="1" applyBorder="1"/>
    <xf numFmtId="0" fontId="19" fillId="0" borderId="10" xfId="6" applyFont="1" applyBorder="1" applyAlignment="1">
      <alignment horizontal="center"/>
    </xf>
    <xf numFmtId="164" fontId="19" fillId="0" borderId="10" xfId="1" applyFont="1" applyBorder="1" applyProtection="1"/>
    <xf numFmtId="164" fontId="19" fillId="0" borderId="11" xfId="1" applyFont="1" applyBorder="1" applyAlignment="1" applyProtection="1">
      <alignment horizontal="center"/>
    </xf>
    <xf numFmtId="0" fontId="13" fillId="0" borderId="10" xfId="0" applyFont="1" applyBorder="1" applyAlignment="1">
      <alignment horizontal="center"/>
    </xf>
    <xf numFmtId="0" fontId="22" fillId="0" borderId="10" xfId="0" applyFont="1" applyBorder="1" applyAlignment="1" applyProtection="1">
      <alignment horizontal="left"/>
    </xf>
    <xf numFmtId="0" fontId="4" fillId="0" borderId="10" xfId="0" applyFont="1" applyBorder="1" applyAlignment="1" applyProtection="1">
      <alignment horizontal="left"/>
    </xf>
    <xf numFmtId="164" fontId="19" fillId="0" borderId="10" xfId="1" applyFont="1" applyBorder="1" applyAlignment="1" applyProtection="1">
      <alignment horizontal="center"/>
    </xf>
    <xf numFmtId="3" fontId="4" fillId="0" borderId="27" xfId="0" applyNumberFormat="1" applyFont="1" applyBorder="1" applyAlignment="1">
      <alignment horizontal="center"/>
    </xf>
    <xf numFmtId="0" fontId="19" fillId="0" borderId="10" xfId="6" applyFont="1" applyBorder="1" applyAlignment="1" applyProtection="1">
      <alignment horizontal="center"/>
    </xf>
    <xf numFmtId="0" fontId="4" fillId="0" borderId="13" xfId="0" applyFont="1" applyBorder="1" applyAlignment="1" applyProtection="1">
      <alignment horizontal="center"/>
    </xf>
    <xf numFmtId="164" fontId="43" fillId="0" borderId="10" xfId="1" applyFont="1" applyBorder="1"/>
    <xf numFmtId="0" fontId="43" fillId="0" borderId="10" xfId="0" applyFont="1" applyBorder="1" applyAlignment="1">
      <alignment horizontal="center"/>
    </xf>
    <xf numFmtId="0" fontId="44" fillId="0" borderId="10" xfId="0" applyFont="1" applyBorder="1" applyAlignment="1" applyProtection="1">
      <alignment horizontal="left"/>
    </xf>
    <xf numFmtId="164" fontId="43" fillId="0" borderId="10" xfId="1" applyFont="1" applyBorder="1" applyAlignment="1">
      <alignment horizontal="center"/>
    </xf>
    <xf numFmtId="0" fontId="43" fillId="0" borderId="10" xfId="0" applyFont="1" applyBorder="1" applyAlignment="1">
      <alignment horizontal="center" vertical="center"/>
    </xf>
    <xf numFmtId="164" fontId="43" fillId="0" borderId="10" xfId="1" applyFont="1" applyBorder="1" applyAlignment="1">
      <alignment horizontal="center" vertical="center"/>
    </xf>
    <xf numFmtId="164" fontId="43" fillId="0" borderId="33" xfId="1" applyFont="1" applyBorder="1"/>
    <xf numFmtId="0" fontId="13" fillId="0" borderId="10" xfId="0" applyFont="1" applyBorder="1" applyAlignment="1" applyProtection="1">
      <alignment horizontal="left"/>
    </xf>
    <xf numFmtId="164" fontId="14" fillId="0" borderId="40" xfId="1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13" fillId="0" borderId="19" xfId="0" applyFont="1" applyBorder="1" applyAlignment="1" applyProtection="1">
      <alignment horizontal="left"/>
    </xf>
    <xf numFmtId="3" fontId="4" fillId="0" borderId="36" xfId="0" applyNumberFormat="1" applyFont="1" applyBorder="1" applyAlignment="1">
      <alignment horizontal="center"/>
    </xf>
    <xf numFmtId="0" fontId="43" fillId="0" borderId="19" xfId="0" applyFont="1" applyBorder="1" applyAlignment="1">
      <alignment horizontal="center"/>
    </xf>
    <xf numFmtId="164" fontId="43" fillId="0" borderId="19" xfId="1" applyFont="1" applyBorder="1"/>
    <xf numFmtId="164" fontId="43" fillId="0" borderId="21" xfId="1" applyFont="1" applyBorder="1"/>
    <xf numFmtId="164" fontId="43" fillId="0" borderId="11" xfId="1" applyFont="1" applyBorder="1"/>
    <xf numFmtId="0" fontId="5" fillId="0" borderId="10" xfId="0" applyFont="1" applyBorder="1" applyAlignment="1" applyProtection="1">
      <alignment horizontal="left"/>
    </xf>
    <xf numFmtId="0" fontId="22" fillId="0" borderId="10" xfId="0" applyFont="1" applyBorder="1"/>
    <xf numFmtId="0" fontId="4" fillId="0" borderId="10" xfId="0" applyFont="1" applyBorder="1" applyAlignment="1" applyProtection="1"/>
    <xf numFmtId="164" fontId="14" fillId="0" borderId="40" xfId="1" applyFont="1" applyBorder="1"/>
    <xf numFmtId="0" fontId="4" fillId="0" borderId="10" xfId="0" applyFont="1" applyBorder="1" applyAlignment="1" applyProtection="1">
      <alignment horizontal="left" wrapText="1"/>
    </xf>
    <xf numFmtId="0" fontId="11" fillId="0" borderId="10" xfId="0" applyFont="1" applyBorder="1" applyAlignment="1" applyProtection="1">
      <alignment horizontal="left"/>
    </xf>
    <xf numFmtId="164" fontId="14" fillId="0" borderId="17" xfId="1" applyFont="1" applyBorder="1"/>
    <xf numFmtId="0" fontId="4" fillId="0" borderId="35" xfId="0" applyFont="1" applyBorder="1" applyAlignment="1" applyProtection="1">
      <alignment horizontal="center"/>
    </xf>
    <xf numFmtId="0" fontId="4" fillId="0" borderId="19" xfId="0" applyFont="1" applyBorder="1" applyAlignment="1" applyProtection="1">
      <alignment horizontal="left"/>
    </xf>
    <xf numFmtId="0" fontId="6" fillId="0" borderId="10" xfId="0" applyFont="1" applyBorder="1" applyAlignment="1" applyProtection="1">
      <alignment horizontal="left"/>
    </xf>
    <xf numFmtId="3" fontId="4" fillId="0" borderId="10" xfId="0" applyNumberFormat="1" applyFont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45" fillId="0" borderId="10" xfId="0" applyFont="1" applyFill="1" applyBorder="1" applyAlignment="1"/>
    <xf numFmtId="169" fontId="1" fillId="0" borderId="10" xfId="1" applyNumberFormat="1" applyFont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164" fontId="1" fillId="0" borderId="10" xfId="1" applyFont="1" applyBorder="1"/>
    <xf numFmtId="0" fontId="4" fillId="0" borderId="28" xfId="0" applyFont="1" applyBorder="1" applyAlignment="1">
      <alignment horizontal="center"/>
    </xf>
    <xf numFmtId="0" fontId="4" fillId="0" borderId="29" xfId="0" applyFont="1" applyBorder="1"/>
    <xf numFmtId="3" fontId="4" fillId="0" borderId="32" xfId="0" applyNumberFormat="1" applyFont="1" applyBorder="1" applyAlignment="1">
      <alignment horizontal="center"/>
    </xf>
    <xf numFmtId="0" fontId="43" fillId="0" borderId="29" xfId="0" applyFont="1" applyBorder="1" applyAlignment="1">
      <alignment horizontal="center"/>
    </xf>
    <xf numFmtId="164" fontId="43" fillId="0" borderId="29" xfId="1" applyFont="1" applyBorder="1"/>
    <xf numFmtId="164" fontId="43" fillId="0" borderId="30" xfId="1" applyFont="1" applyBorder="1"/>
    <xf numFmtId="0" fontId="4" fillId="0" borderId="27" xfId="0" applyFont="1" applyBorder="1"/>
    <xf numFmtId="0" fontId="13" fillId="0" borderId="10" xfId="0" applyFont="1" applyBorder="1"/>
    <xf numFmtId="9" fontId="43" fillId="0" borderId="10" xfId="0" applyNumberFormat="1" applyFont="1" applyBorder="1" applyAlignment="1">
      <alignment horizontal="center"/>
    </xf>
    <xf numFmtId="164" fontId="14" fillId="0" borderId="33" xfId="1" applyFont="1" applyBorder="1"/>
    <xf numFmtId="0" fontId="11" fillId="0" borderId="29" xfId="0" applyFont="1" applyBorder="1"/>
    <xf numFmtId="3" fontId="4" fillId="0" borderId="29" xfId="0" applyNumberFormat="1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0" fontId="4" fillId="0" borderId="13" xfId="0" applyFont="1" applyBorder="1"/>
    <xf numFmtId="0" fontId="4" fillId="0" borderId="10" xfId="0" applyFont="1" applyBorder="1" applyAlignment="1" applyProtection="1">
      <alignment horizontal="center"/>
    </xf>
    <xf numFmtId="164" fontId="11" fillId="0" borderId="33" xfId="1" applyFont="1" applyBorder="1" applyAlignment="1" applyProtection="1">
      <alignment horizontal="center"/>
    </xf>
    <xf numFmtId="164" fontId="11" fillId="0" borderId="40" xfId="1" applyFont="1" applyBorder="1" applyAlignment="1" applyProtection="1">
      <alignment horizontal="center"/>
    </xf>
    <xf numFmtId="164" fontId="11" fillId="0" borderId="11" xfId="1" applyFont="1" applyBorder="1" applyAlignment="1" applyProtection="1">
      <alignment horizontal="center"/>
    </xf>
    <xf numFmtId="164" fontId="11" fillId="0" borderId="17" xfId="1" applyFont="1" applyBorder="1" applyAlignment="1" applyProtection="1">
      <alignment horizontal="center"/>
    </xf>
    <xf numFmtId="164" fontId="12" fillId="0" borderId="27" xfId="1" applyFont="1" applyBorder="1"/>
    <xf numFmtId="164" fontId="12" fillId="0" borderId="36" xfId="1" applyFont="1" applyBorder="1"/>
    <xf numFmtId="0" fontId="4" fillId="0" borderId="8" xfId="0" applyFont="1" applyBorder="1" applyAlignment="1" applyProtection="1">
      <alignment horizontal="center"/>
    </xf>
    <xf numFmtId="0" fontId="4" fillId="0" borderId="68" xfId="0" applyFont="1" applyBorder="1" applyAlignment="1" applyProtection="1">
      <alignment horizontal="left"/>
    </xf>
    <xf numFmtId="0" fontId="12" fillId="0" borderId="8" xfId="0" applyFont="1" applyBorder="1" applyAlignment="1">
      <alignment horizontal="center"/>
    </xf>
    <xf numFmtId="0" fontId="34" fillId="0" borderId="68" xfId="0" applyFont="1" applyBorder="1" applyAlignment="1">
      <alignment horizontal="center"/>
    </xf>
    <xf numFmtId="0" fontId="13" fillId="0" borderId="68" xfId="0" applyFont="1" applyBorder="1" applyAlignment="1">
      <alignment horizontal="center"/>
    </xf>
    <xf numFmtId="0" fontId="12" fillId="0" borderId="68" xfId="0" applyFont="1" applyBorder="1"/>
    <xf numFmtId="0" fontId="11" fillId="0" borderId="68" xfId="0" applyFont="1" applyBorder="1"/>
    <xf numFmtId="164" fontId="14" fillId="0" borderId="11" xfId="1" applyFont="1" applyBorder="1"/>
    <xf numFmtId="0" fontId="12" fillId="0" borderId="18" xfId="0" applyFont="1" applyBorder="1" applyAlignment="1">
      <alignment horizontal="center"/>
    </xf>
    <xf numFmtId="0" fontId="12" fillId="0" borderId="69" xfId="0" applyFont="1" applyBorder="1"/>
    <xf numFmtId="164" fontId="12" fillId="0" borderId="20" xfId="1" applyFont="1" applyBorder="1"/>
    <xf numFmtId="0" fontId="12" fillId="0" borderId="8" xfId="6" applyFont="1" applyBorder="1" applyAlignment="1" applyProtection="1">
      <alignment horizontal="left"/>
    </xf>
    <xf numFmtId="164" fontId="12" fillId="0" borderId="10" xfId="1" applyFont="1" applyBorder="1" applyAlignment="1" applyProtection="1">
      <alignment horizontal="center"/>
    </xf>
    <xf numFmtId="0" fontId="12" fillId="0" borderId="27" xfId="6" applyFont="1" applyBorder="1" applyAlignment="1">
      <alignment horizontal="center"/>
    </xf>
    <xf numFmtId="39" fontId="12" fillId="0" borderId="11" xfId="9" applyNumberFormat="1" applyFont="1" applyBorder="1" applyAlignment="1" applyProtection="1">
      <alignment horizontal="center"/>
    </xf>
    <xf numFmtId="0" fontId="11" fillId="0" borderId="13" xfId="6" applyFont="1" applyBorder="1" applyAlignment="1">
      <alignment horizontal="center"/>
    </xf>
    <xf numFmtId="0" fontId="13" fillId="0" borderId="10" xfId="6" applyFont="1" applyBorder="1" applyAlignment="1"/>
    <xf numFmtId="37" fontId="12" fillId="0" borderId="10" xfId="6" applyNumberFormat="1" applyFont="1" applyBorder="1" applyProtection="1"/>
    <xf numFmtId="0" fontId="15" fillId="0" borderId="10" xfId="6" applyFont="1" applyBorder="1" applyAlignment="1">
      <alignment wrapText="1"/>
    </xf>
    <xf numFmtId="0" fontId="15" fillId="0" borderId="10" xfId="6" applyFont="1" applyBorder="1"/>
    <xf numFmtId="0" fontId="12" fillId="0" borderId="13" xfId="6" applyFont="1" applyBorder="1"/>
    <xf numFmtId="0" fontId="9" fillId="0" borderId="10" xfId="0" applyFont="1" applyBorder="1" applyAlignment="1">
      <alignment horizontal="center" vertical="center"/>
    </xf>
    <xf numFmtId="0" fontId="12" fillId="0" borderId="10" xfId="6" applyFont="1" applyBorder="1" applyAlignment="1" applyProtection="1">
      <alignment horizontal="center"/>
    </xf>
    <xf numFmtId="164" fontId="9" fillId="0" borderId="10" xfId="1" applyFont="1" applyBorder="1"/>
    <xf numFmtId="169" fontId="12" fillId="0" borderId="10" xfId="1" applyNumberFormat="1" applyFont="1" applyFill="1" applyBorder="1" applyAlignment="1" applyProtection="1">
      <alignment horizontal="center"/>
    </xf>
    <xf numFmtId="0" fontId="13" fillId="0" borderId="10" xfId="6" applyFont="1" applyBorder="1" applyAlignment="1">
      <alignment wrapText="1"/>
    </xf>
    <xf numFmtId="37" fontId="12" fillId="0" borderId="10" xfId="6" applyNumberFormat="1" applyFont="1" applyBorder="1" applyAlignment="1" applyProtection="1">
      <alignment horizontal="center" vertical="center"/>
    </xf>
    <xf numFmtId="0" fontId="18" fillId="0" borderId="10" xfId="0" applyFont="1" applyBorder="1"/>
    <xf numFmtId="39" fontId="12" fillId="0" borderId="11" xfId="6" applyNumberFormat="1" applyFont="1" applyBorder="1" applyAlignment="1" applyProtection="1">
      <alignment horizontal="center"/>
    </xf>
    <xf numFmtId="39" fontId="11" fillId="0" borderId="40" xfId="9" applyNumberFormat="1" applyFont="1" applyBorder="1" applyAlignment="1" applyProtection="1">
      <alignment horizontal="center"/>
    </xf>
    <xf numFmtId="0" fontId="2" fillId="0" borderId="70" xfId="0" applyFont="1" applyFill="1" applyBorder="1" applyAlignment="1">
      <alignment horizontal="center"/>
    </xf>
    <xf numFmtId="0" fontId="1" fillId="0" borderId="70" xfId="0" applyFont="1" applyFill="1" applyBorder="1" applyAlignment="1"/>
    <xf numFmtId="167" fontId="1" fillId="0" borderId="70" xfId="0" applyNumberFormat="1" applyFont="1" applyFill="1" applyBorder="1" applyAlignment="1">
      <alignment horizontal="center"/>
    </xf>
    <xf numFmtId="0" fontId="1" fillId="0" borderId="70" xfId="0" applyFont="1" applyFill="1" applyBorder="1" applyAlignment="1">
      <alignment horizontal="center"/>
    </xf>
    <xf numFmtId="164" fontId="1" fillId="0" borderId="70" xfId="1" applyFont="1" applyBorder="1"/>
    <xf numFmtId="0" fontId="3" fillId="0" borderId="10" xfId="0" applyFont="1" applyFill="1" applyBorder="1" applyAlignment="1">
      <alignment horizontal="center"/>
    </xf>
    <xf numFmtId="167" fontId="1" fillId="0" borderId="10" xfId="0" applyNumberFormat="1" applyFont="1" applyFill="1" applyBorder="1" applyAlignment="1">
      <alignment horizontal="center"/>
    </xf>
    <xf numFmtId="0" fontId="46" fillId="0" borderId="10" xfId="0" applyFont="1" applyFill="1" applyBorder="1" applyAlignment="1"/>
    <xf numFmtId="164" fontId="1" fillId="0" borderId="10" xfId="0" applyNumberFormat="1" applyFont="1" applyFill="1" applyBorder="1" applyAlignment="1"/>
    <xf numFmtId="0" fontId="2" fillId="0" borderId="9" xfId="0" applyFont="1" applyFill="1" applyBorder="1" applyAlignment="1">
      <alignment horizontal="center"/>
    </xf>
    <xf numFmtId="0" fontId="1" fillId="0" borderId="9" xfId="0" applyFont="1" applyFill="1" applyBorder="1" applyAlignment="1"/>
    <xf numFmtId="167" fontId="1" fillId="0" borderId="9" xfId="0" applyNumberFormat="1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164" fontId="1" fillId="0" borderId="9" xfId="1" applyFont="1" applyBorder="1"/>
    <xf numFmtId="0" fontId="2" fillId="0" borderId="57" xfId="0" applyFont="1" applyFill="1" applyBorder="1" applyAlignment="1">
      <alignment horizontal="center"/>
    </xf>
    <xf numFmtId="0" fontId="14" fillId="0" borderId="57" xfId="0" applyFont="1" applyFill="1" applyBorder="1" applyAlignment="1"/>
    <xf numFmtId="167" fontId="1" fillId="0" borderId="57" xfId="0" applyNumberFormat="1" applyFont="1" applyFill="1" applyBorder="1" applyAlignment="1">
      <alignment horizontal="center"/>
    </xf>
    <xf numFmtId="0" fontId="1" fillId="0" borderId="57" xfId="0" applyFont="1" applyFill="1" applyBorder="1" applyAlignment="1">
      <alignment horizontal="center"/>
    </xf>
    <xf numFmtId="164" fontId="1" fillId="0" borderId="57" xfId="1" applyFont="1" applyBorder="1"/>
    <xf numFmtId="164" fontId="14" fillId="0" borderId="57" xfId="0" applyNumberFormat="1" applyFont="1" applyFill="1" applyBorder="1" applyAlignment="1"/>
    <xf numFmtId="0" fontId="18" fillId="0" borderId="0" xfId="0" applyFont="1" applyFill="1"/>
    <xf numFmtId="0" fontId="18" fillId="0" borderId="0" xfId="0" applyFont="1" applyAlignment="1">
      <alignment horizontal="center"/>
    </xf>
    <xf numFmtId="3" fontId="11" fillId="0" borderId="14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164" fontId="11" fillId="0" borderId="9" xfId="1" applyFont="1" applyFill="1" applyBorder="1" applyAlignment="1">
      <alignment horizontal="center" vertical="center" wrapText="1"/>
    </xf>
    <xf numFmtId="164" fontId="11" fillId="0" borderId="33" xfId="1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/>
    </xf>
    <xf numFmtId="0" fontId="9" fillId="0" borderId="13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164" fontId="9" fillId="0" borderId="10" xfId="1" applyFont="1" applyBorder="1" applyAlignment="1">
      <alignment vertical="center"/>
    </xf>
    <xf numFmtId="164" fontId="9" fillId="0" borderId="11" xfId="0" applyNumberFormat="1" applyFont="1" applyBorder="1" applyAlignment="1">
      <alignment vertical="center"/>
    </xf>
    <xf numFmtId="0" fontId="9" fillId="0" borderId="0" xfId="0" applyFont="1" applyBorder="1" applyAlignment="1">
      <alignment horizontal="center"/>
    </xf>
    <xf numFmtId="164" fontId="9" fillId="0" borderId="33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47" fillId="0" borderId="10" xfId="11" applyFont="1" applyBorder="1"/>
    <xf numFmtId="0" fontId="48" fillId="0" borderId="13" xfId="11" applyFont="1" applyBorder="1"/>
    <xf numFmtId="0" fontId="48" fillId="0" borderId="10" xfId="11" applyFont="1" applyBorder="1"/>
    <xf numFmtId="0" fontId="20" fillId="0" borderId="13" xfId="11" applyFont="1" applyBorder="1" applyAlignment="1">
      <alignment horizontal="left"/>
    </xf>
    <xf numFmtId="164" fontId="9" fillId="0" borderId="11" xfId="0" applyNumberFormat="1" applyFont="1" applyBorder="1" applyAlignment="1"/>
    <xf numFmtId="0" fontId="47" fillId="0" borderId="10" xfId="11" applyFont="1" applyBorder="1" applyAlignment="1">
      <alignment wrapText="1"/>
    </xf>
    <xf numFmtId="164" fontId="14" fillId="0" borderId="40" xfId="0" applyNumberFormat="1" applyFont="1" applyBorder="1" applyAlignment="1">
      <alignment horizontal="center" vertical="center"/>
    </xf>
    <xf numFmtId="0" fontId="20" fillId="0" borderId="35" xfId="11" applyFont="1" applyBorder="1"/>
    <xf numFmtId="0" fontId="20" fillId="0" borderId="19" xfId="11" applyFont="1" applyBorder="1" applyAlignment="1">
      <alignment wrapText="1"/>
    </xf>
    <xf numFmtId="0" fontId="9" fillId="0" borderId="20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164" fontId="9" fillId="0" borderId="21" xfId="0" applyNumberFormat="1" applyFont="1" applyBorder="1" applyAlignment="1">
      <alignment horizontal="center" vertical="center"/>
    </xf>
    <xf numFmtId="49" fontId="12" fillId="0" borderId="46" xfId="0" applyNumberFormat="1" applyFont="1" applyFill="1" applyBorder="1" applyAlignment="1">
      <alignment horizontal="center"/>
    </xf>
    <xf numFmtId="0" fontId="12" fillId="0" borderId="14" xfId="0" applyFont="1" applyFill="1" applyBorder="1" applyAlignment="1">
      <alignment horizontal="left"/>
    </xf>
    <xf numFmtId="3" fontId="9" fillId="0" borderId="14" xfId="0" applyNumberFormat="1" applyFont="1" applyBorder="1" applyAlignment="1">
      <alignment horizontal="center"/>
    </xf>
    <xf numFmtId="3" fontId="9" fillId="0" borderId="10" xfId="0" applyNumberFormat="1" applyFont="1" applyBorder="1" applyAlignment="1">
      <alignment horizontal="center"/>
    </xf>
    <xf numFmtId="0" fontId="13" fillId="0" borderId="10" xfId="0" applyFont="1" applyFill="1" applyBorder="1" applyAlignment="1"/>
    <xf numFmtId="0" fontId="12" fillId="0" borderId="10" xfId="5" applyFont="1" applyBorder="1"/>
    <xf numFmtId="164" fontId="14" fillId="0" borderId="11" xfId="0" applyNumberFormat="1" applyFont="1" applyBorder="1"/>
    <xf numFmtId="0" fontId="18" fillId="0" borderId="35" xfId="0" applyFont="1" applyBorder="1"/>
    <xf numFmtId="0" fontId="18" fillId="0" borderId="19" xfId="0" applyFont="1" applyBorder="1" applyAlignment="1">
      <alignment horizontal="center" wrapText="1"/>
    </xf>
    <xf numFmtId="0" fontId="18" fillId="0" borderId="19" xfId="0" applyFont="1" applyBorder="1" applyAlignment="1">
      <alignment horizontal="center"/>
    </xf>
    <xf numFmtId="0" fontId="18" fillId="0" borderId="19" xfId="0" applyFont="1" applyBorder="1"/>
    <xf numFmtId="0" fontId="18" fillId="0" borderId="21" xfId="0" applyFont="1" applyBorder="1"/>
    <xf numFmtId="0" fontId="18" fillId="0" borderId="13" xfId="0" applyFont="1" applyBorder="1"/>
    <xf numFmtId="0" fontId="18" fillId="0" borderId="10" xfId="0" applyFont="1" applyBorder="1" applyAlignment="1">
      <alignment wrapText="1"/>
    </xf>
    <xf numFmtId="0" fontId="18" fillId="0" borderId="10" xfId="0" applyFont="1" applyBorder="1" applyAlignment="1">
      <alignment horizontal="center"/>
    </xf>
    <xf numFmtId="0" fontId="18" fillId="0" borderId="11" xfId="0" applyFont="1" applyBorder="1"/>
    <xf numFmtId="164" fontId="9" fillId="0" borderId="21" xfId="0" applyNumberFormat="1" applyFont="1" applyBorder="1"/>
    <xf numFmtId="0" fontId="9" fillId="0" borderId="14" xfId="0" applyFont="1" applyBorder="1"/>
    <xf numFmtId="0" fontId="3" fillId="0" borderId="14" xfId="0" applyFont="1" applyBorder="1" applyAlignment="1">
      <alignment wrapText="1"/>
    </xf>
    <xf numFmtId="0" fontId="9" fillId="0" borderId="14" xfId="0" applyFont="1" applyBorder="1" applyAlignment="1">
      <alignment wrapText="1"/>
    </xf>
    <xf numFmtId="164" fontId="9" fillId="0" borderId="11" xfId="1" applyFont="1" applyBorder="1"/>
    <xf numFmtId="0" fontId="12" fillId="0" borderId="14" xfId="0" applyFont="1" applyFill="1" applyBorder="1" applyAlignment="1">
      <alignment horizontal="left" wrapText="1"/>
    </xf>
    <xf numFmtId="49" fontId="12" fillId="0" borderId="14" xfId="0" applyNumberFormat="1" applyFont="1" applyFill="1" applyBorder="1" applyAlignment="1">
      <alignment horizontal="center"/>
    </xf>
    <xf numFmtId="164" fontId="9" fillId="0" borderId="40" xfId="1" applyFont="1" applyBorder="1"/>
    <xf numFmtId="49" fontId="19" fillId="0" borderId="46" xfId="0" applyNumberFormat="1" applyFont="1" applyFill="1" applyBorder="1" applyAlignment="1">
      <alignment horizontal="center"/>
    </xf>
    <xf numFmtId="0" fontId="19" fillId="0" borderId="14" xfId="0" applyFont="1" applyFill="1" applyBorder="1" applyAlignment="1">
      <alignment horizontal="left"/>
    </xf>
    <xf numFmtId="0" fontId="9" fillId="0" borderId="33" xfId="0" applyFont="1" applyBorder="1"/>
    <xf numFmtId="2" fontId="9" fillId="0" borderId="10" xfId="0" applyNumberFormat="1" applyFont="1" applyBorder="1" applyAlignment="1">
      <alignment horizontal="center"/>
    </xf>
    <xf numFmtId="169" fontId="9" fillId="0" borderId="0" xfId="1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/>
    </xf>
    <xf numFmtId="2" fontId="9" fillId="0" borderId="10" xfId="1" applyNumberFormat="1" applyFont="1" applyBorder="1" applyAlignment="1">
      <alignment horizontal="center" vertical="center"/>
    </xf>
    <xf numFmtId="164" fontId="9" fillId="0" borderId="0" xfId="1" applyFont="1" applyBorder="1" applyAlignment="1">
      <alignment vertical="center"/>
    </xf>
    <xf numFmtId="164" fontId="9" fillId="0" borderId="0" xfId="1" applyFont="1" applyBorder="1" applyAlignment="1">
      <alignment horizontal="center"/>
    </xf>
    <xf numFmtId="164" fontId="9" fillId="0" borderId="0" xfId="1" applyFont="1" applyBorder="1" applyAlignment="1">
      <alignment horizontal="center" vertical="center"/>
    </xf>
    <xf numFmtId="0" fontId="9" fillId="0" borderId="71" xfId="0" applyFont="1" applyBorder="1"/>
    <xf numFmtId="0" fontId="1" fillId="0" borderId="0" xfId="0" applyFont="1" applyFill="1" applyBorder="1" applyAlignment="1">
      <alignment horizontal="center"/>
    </xf>
    <xf numFmtId="164" fontId="1" fillId="0" borderId="0" xfId="1" applyFont="1"/>
    <xf numFmtId="0" fontId="1" fillId="0" borderId="34" xfId="0" applyFont="1" applyFill="1" applyBorder="1" applyAlignment="1">
      <alignment horizontal="center"/>
    </xf>
    <xf numFmtId="0" fontId="14" fillId="0" borderId="0" xfId="0" applyFont="1" applyFill="1" applyBorder="1" applyAlignment="1"/>
    <xf numFmtId="0" fontId="1" fillId="0" borderId="13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6" fillId="0" borderId="13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center"/>
    </xf>
    <xf numFmtId="0" fontId="22" fillId="0" borderId="27" xfId="0" applyFont="1" applyFill="1" applyBorder="1" applyAlignment="1">
      <alignment horizontal="left"/>
    </xf>
    <xf numFmtId="0" fontId="4" fillId="0" borderId="27" xfId="0" applyFont="1" applyFill="1" applyBorder="1" applyAlignment="1">
      <alignment horizontal="left"/>
    </xf>
    <xf numFmtId="0" fontId="12" fillId="0" borderId="10" xfId="0" applyFont="1" applyFill="1" applyBorder="1" applyAlignment="1">
      <alignment horizontal="center"/>
    </xf>
    <xf numFmtId="2" fontId="12" fillId="0" borderId="14" xfId="0" applyNumberFormat="1" applyFont="1" applyFill="1" applyBorder="1" applyAlignment="1"/>
    <xf numFmtId="0" fontId="12" fillId="0" borderId="27" xfId="0" applyFont="1" applyFill="1" applyBorder="1" applyAlignment="1"/>
    <xf numFmtId="0" fontId="4" fillId="0" borderId="27" xfId="0" applyFont="1" applyFill="1" applyBorder="1" applyAlignment="1">
      <alignment horizontal="left" wrapText="1"/>
    </xf>
    <xf numFmtId="0" fontId="12" fillId="0" borderId="10" xfId="0" applyFont="1" applyFill="1" applyBorder="1" applyAlignment="1">
      <alignment horizontal="center" wrapText="1"/>
    </xf>
    <xf numFmtId="0" fontId="12" fillId="0" borderId="14" xfId="0" applyFont="1" applyFill="1" applyBorder="1" applyAlignment="1"/>
    <xf numFmtId="0" fontId="4" fillId="0" borderId="10" xfId="0" applyFont="1" applyFill="1" applyBorder="1" applyAlignment="1">
      <alignment horizontal="center" wrapText="1"/>
    </xf>
    <xf numFmtId="0" fontId="4" fillId="0" borderId="14" xfId="0" applyFont="1" applyFill="1" applyBorder="1" applyAlignment="1"/>
    <xf numFmtId="3" fontId="4" fillId="0" borderId="10" xfId="0" applyNumberFormat="1" applyFont="1" applyFill="1" applyBorder="1" applyAlignment="1">
      <alignment horizontal="center" wrapText="1"/>
    </xf>
    <xf numFmtId="0" fontId="22" fillId="0" borderId="10" xfId="0" applyFont="1" applyFill="1" applyBorder="1" applyAlignment="1">
      <alignment horizontal="left"/>
    </xf>
    <xf numFmtId="164" fontId="12" fillId="0" borderId="14" xfId="1" applyFont="1" applyBorder="1"/>
    <xf numFmtId="0" fontId="4" fillId="0" borderId="10" xfId="0" applyFont="1" applyFill="1" applyBorder="1" applyAlignment="1"/>
    <xf numFmtId="0" fontId="4" fillId="0" borderId="10" xfId="0" applyFont="1" applyFill="1" applyBorder="1" applyAlignment="1">
      <alignment horizontal="left"/>
    </xf>
    <xf numFmtId="0" fontId="22" fillId="0" borderId="10" xfId="0" applyFont="1" applyFill="1" applyBorder="1" applyAlignment="1"/>
    <xf numFmtId="0" fontId="4" fillId="0" borderId="10" xfId="0" applyFont="1" applyFill="1" applyBorder="1" applyAlignment="1">
      <alignment wrapText="1"/>
    </xf>
    <xf numFmtId="3" fontId="1" fillId="0" borderId="10" xfId="0" applyNumberFormat="1" applyFont="1" applyFill="1" applyBorder="1" applyAlignment="1"/>
    <xf numFmtId="0" fontId="12" fillId="0" borderId="13" xfId="0" applyFont="1" applyFill="1" applyBorder="1" applyAlignment="1"/>
    <xf numFmtId="0" fontId="1" fillId="0" borderId="14" xfId="0" applyFont="1" applyFill="1" applyBorder="1" applyAlignment="1"/>
    <xf numFmtId="164" fontId="1" fillId="0" borderId="33" xfId="1" applyFont="1" applyBorder="1"/>
    <xf numFmtId="164" fontId="2" fillId="0" borderId="10" xfId="1" applyFont="1" applyBorder="1" applyAlignment="1">
      <alignment horizontal="center"/>
    </xf>
    <xf numFmtId="164" fontId="2" fillId="0" borderId="30" xfId="1" applyFont="1" applyBorder="1"/>
    <xf numFmtId="0" fontId="1" fillId="0" borderId="35" xfId="0" applyFont="1" applyFill="1" applyBorder="1" applyAlignment="1">
      <alignment horizontal="center"/>
    </xf>
    <xf numFmtId="0" fontId="1" fillId="0" borderId="72" xfId="0" applyFont="1" applyFill="1" applyBorder="1" applyAlignment="1"/>
    <xf numFmtId="164" fontId="1" fillId="0" borderId="19" xfId="1" applyFont="1" applyBorder="1"/>
    <xf numFmtId="164" fontId="1" fillId="0" borderId="21" xfId="1" applyFont="1" applyBorder="1"/>
    <xf numFmtId="164" fontId="1" fillId="0" borderId="0" xfId="1" applyFont="1" applyBorder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indent="8"/>
    </xf>
    <xf numFmtId="164" fontId="4" fillId="0" borderId="0" xfId="1" applyFont="1" applyAlignment="1"/>
    <xf numFmtId="164" fontId="4" fillId="0" borderId="0" xfId="1" applyFont="1"/>
    <xf numFmtId="0" fontId="4" fillId="0" borderId="5" xfId="0" applyFont="1" applyFill="1" applyBorder="1" applyAlignment="1">
      <alignment horizontal="center" vertical="center"/>
    </xf>
    <xf numFmtId="164" fontId="4" fillId="0" borderId="5" xfId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164" fontId="4" fillId="0" borderId="10" xfId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5" fillId="0" borderId="10" xfId="0" applyFont="1" applyFill="1" applyBorder="1" applyAlignment="1"/>
    <xf numFmtId="164" fontId="4" fillId="0" borderId="10" xfId="1" applyFont="1" applyBorder="1" applyAlignment="1"/>
    <xf numFmtId="164" fontId="4" fillId="0" borderId="10" xfId="1" applyFont="1" applyBorder="1" applyAlignment="1">
      <alignment horizontal="center"/>
    </xf>
    <xf numFmtId="0" fontId="5" fillId="0" borderId="10" xfId="0" applyFont="1" applyFill="1" applyBorder="1" applyAlignment="1">
      <alignment horizontal="left" vertical="center"/>
    </xf>
    <xf numFmtId="164" fontId="4" fillId="0" borderId="10" xfId="1" applyFont="1" applyBorder="1"/>
    <xf numFmtId="2" fontId="4" fillId="0" borderId="10" xfId="0" applyNumberFormat="1" applyFont="1" applyFill="1" applyBorder="1" applyAlignment="1">
      <alignment horizontal="center"/>
    </xf>
    <xf numFmtId="2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vertical="center"/>
    </xf>
    <xf numFmtId="164" fontId="4" fillId="0" borderId="10" xfId="1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49" fillId="0" borderId="1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/>
    </xf>
    <xf numFmtId="0" fontId="6" fillId="0" borderId="9" xfId="0" applyFont="1" applyFill="1" applyBorder="1" applyAlignment="1"/>
    <xf numFmtId="0" fontId="4" fillId="0" borderId="9" xfId="0" applyFont="1" applyFill="1" applyBorder="1" applyAlignment="1">
      <alignment horizontal="center" vertical="center"/>
    </xf>
    <xf numFmtId="164" fontId="4" fillId="0" borderId="9" xfId="1" applyFont="1" applyBorder="1" applyAlignment="1"/>
    <xf numFmtId="164" fontId="6" fillId="0" borderId="9" xfId="1" applyFont="1" applyBorder="1"/>
    <xf numFmtId="0" fontId="4" fillId="0" borderId="29" xfId="0" applyFont="1" applyFill="1" applyBorder="1" applyAlignment="1">
      <alignment horizontal="center"/>
    </xf>
    <xf numFmtId="0" fontId="4" fillId="0" borderId="29" xfId="0" applyFont="1" applyFill="1" applyBorder="1" applyAlignment="1"/>
    <xf numFmtId="0" fontId="4" fillId="0" borderId="29" xfId="0" applyFont="1" applyFill="1" applyBorder="1" applyAlignment="1">
      <alignment horizontal="center" vertical="center"/>
    </xf>
    <xf numFmtId="164" fontId="4" fillId="0" borderId="29" xfId="1" applyFont="1" applyBorder="1" applyAlignment="1"/>
    <xf numFmtId="164" fontId="4" fillId="0" borderId="29" xfId="1" applyFont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164" fontId="4" fillId="0" borderId="0" xfId="1" applyFont="1" applyBorder="1" applyAlignment="1"/>
    <xf numFmtId="164" fontId="4" fillId="0" borderId="0" xfId="1" applyFont="1" applyBorder="1"/>
    <xf numFmtId="169" fontId="4" fillId="0" borderId="0" xfId="1" applyNumberFormat="1" applyFont="1" applyBorder="1" applyAlignment="1"/>
    <xf numFmtId="0" fontId="4" fillId="0" borderId="5" xfId="0" applyFont="1" applyFill="1" applyBorder="1" applyAlignment="1"/>
    <xf numFmtId="164" fontId="4" fillId="0" borderId="5" xfId="1" applyFont="1" applyBorder="1" applyAlignment="1">
      <alignment horizontal="center" vertical="center"/>
    </xf>
    <xf numFmtId="0" fontId="4" fillId="0" borderId="9" xfId="0" applyFont="1" applyFill="1" applyBorder="1" applyAlignment="1"/>
    <xf numFmtId="164" fontId="6" fillId="0" borderId="10" xfId="1" applyFont="1" applyBorder="1"/>
    <xf numFmtId="2" fontId="4" fillId="0" borderId="27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vertical="center"/>
    </xf>
    <xf numFmtId="164" fontId="4" fillId="0" borderId="5" xfId="1" applyFont="1" applyBorder="1" applyAlignment="1">
      <alignment vertical="center"/>
    </xf>
    <xf numFmtId="164" fontId="6" fillId="0" borderId="5" xfId="1" applyFont="1" applyBorder="1" applyAlignment="1">
      <alignment vertical="center"/>
    </xf>
    <xf numFmtId="0" fontId="4" fillId="0" borderId="73" xfId="0" applyFont="1" applyFill="1" applyBorder="1" applyAlignment="1"/>
    <xf numFmtId="0" fontId="4" fillId="0" borderId="73" xfId="0" applyFont="1" applyFill="1" applyBorder="1" applyAlignment="1">
      <alignment horizontal="center"/>
    </xf>
    <xf numFmtId="0" fontId="4" fillId="0" borderId="73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wrapText="1"/>
    </xf>
    <xf numFmtId="0" fontId="30" fillId="6" borderId="10" xfId="0" applyFont="1" applyFill="1" applyBorder="1" applyAlignment="1">
      <alignment horizontal="center" vertical="center"/>
    </xf>
    <xf numFmtId="0" fontId="11" fillId="6" borderId="47" xfId="0" applyFont="1" applyFill="1" applyBorder="1" applyAlignment="1">
      <alignment horizontal="center" vertical="top"/>
    </xf>
    <xf numFmtId="0" fontId="10" fillId="0" borderId="22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16" fillId="0" borderId="0" xfId="0" applyFont="1" applyAlignment="1">
      <alignment horizontal="center"/>
    </xf>
    <xf numFmtId="0" fontId="14" fillId="0" borderId="22" xfId="0" applyFont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164" fontId="9" fillId="0" borderId="33" xfId="0" applyNumberFormat="1" applyFont="1" applyBorder="1" applyAlignment="1">
      <alignment horizontal="center" vertical="center"/>
    </xf>
    <xf numFmtId="164" fontId="9" fillId="0" borderId="40" xfId="0" applyNumberFormat="1" applyFont="1" applyBorder="1" applyAlignment="1">
      <alignment horizontal="center" vertical="center"/>
    </xf>
    <xf numFmtId="0" fontId="11" fillId="6" borderId="53" xfId="0" applyFont="1" applyFill="1" applyBorder="1" applyAlignment="1">
      <alignment horizontal="center"/>
    </xf>
    <xf numFmtId="0" fontId="11" fillId="6" borderId="58" xfId="0" applyFont="1" applyFill="1" applyBorder="1" applyAlignment="1">
      <alignment horizontal="center"/>
    </xf>
    <xf numFmtId="0" fontId="28" fillId="6" borderId="45" xfId="0" applyFont="1" applyFill="1" applyBorder="1" applyAlignment="1">
      <alignment horizontal="center" vertical="center" wrapText="1"/>
    </xf>
    <xf numFmtId="0" fontId="28" fillId="6" borderId="47" xfId="0" applyFont="1" applyFill="1" applyBorder="1" applyAlignment="1">
      <alignment horizontal="center" vertical="center"/>
    </xf>
    <xf numFmtId="0" fontId="28" fillId="6" borderId="51" xfId="0" applyFont="1" applyFill="1" applyBorder="1" applyAlignment="1">
      <alignment horizontal="center" vertical="center"/>
    </xf>
    <xf numFmtId="0" fontId="11" fillId="6" borderId="53" xfId="0" applyFont="1" applyFill="1" applyBorder="1" applyAlignment="1">
      <alignment horizontal="center" vertical="center"/>
    </xf>
    <xf numFmtId="0" fontId="11" fillId="6" borderId="58" xfId="0" applyFont="1" applyFill="1" applyBorder="1" applyAlignment="1">
      <alignment horizontal="center" vertical="center"/>
    </xf>
    <xf numFmtId="2" fontId="27" fillId="0" borderId="42" xfId="0" applyNumberFormat="1" applyFont="1" applyFill="1" applyBorder="1" applyAlignment="1">
      <alignment horizontal="center" vertical="center" wrapText="1"/>
    </xf>
    <xf numFmtId="2" fontId="27" fillId="0" borderId="43" xfId="0" applyNumberFormat="1" applyFont="1" applyFill="1" applyBorder="1" applyAlignment="1">
      <alignment horizontal="center" vertical="center" wrapText="1"/>
    </xf>
    <xf numFmtId="2" fontId="27" fillId="0" borderId="44" xfId="0" applyNumberFormat="1" applyFont="1" applyFill="1" applyBorder="1" applyAlignment="1">
      <alignment horizontal="center" vertical="center" wrapText="1"/>
    </xf>
    <xf numFmtId="2" fontId="27" fillId="0" borderId="27" xfId="0" applyNumberFormat="1" applyFont="1" applyFill="1" applyBorder="1" applyAlignment="1">
      <alignment horizontal="center" vertical="center" wrapText="1"/>
    </xf>
    <xf numFmtId="2" fontId="27" fillId="0" borderId="0" xfId="0" applyNumberFormat="1" applyFont="1" applyFill="1" applyBorder="1" applyAlignment="1">
      <alignment horizontal="center" vertical="center" wrapText="1"/>
    </xf>
    <xf numFmtId="2" fontId="27" fillId="0" borderId="14" xfId="0" applyNumberFormat="1" applyFont="1" applyFill="1" applyBorder="1" applyAlignment="1">
      <alignment horizontal="center" vertical="center" wrapText="1"/>
    </xf>
    <xf numFmtId="2" fontId="27" fillId="0" borderId="32" xfId="0" applyNumberFormat="1" applyFont="1" applyFill="1" applyBorder="1" applyAlignment="1">
      <alignment horizontal="center" vertical="center" wrapText="1"/>
    </xf>
    <xf numFmtId="2" fontId="27" fillId="0" borderId="49" xfId="0" applyNumberFormat="1" applyFont="1" applyFill="1" applyBorder="1" applyAlignment="1">
      <alignment horizontal="center" vertical="center" wrapText="1"/>
    </xf>
    <xf numFmtId="2" fontId="27" fillId="0" borderId="50" xfId="0" applyNumberFormat="1" applyFont="1" applyFill="1" applyBorder="1" applyAlignment="1">
      <alignment horizontal="center" vertical="center" wrapText="1"/>
    </xf>
    <xf numFmtId="0" fontId="30" fillId="6" borderId="9" xfId="0" applyFont="1" applyFill="1" applyBorder="1" applyAlignment="1">
      <alignment horizontal="center" vertical="center"/>
    </xf>
    <xf numFmtId="0" fontId="30" fillId="6" borderId="57" xfId="0" applyFont="1" applyFill="1" applyBorder="1" applyAlignment="1">
      <alignment horizontal="center" vertical="center"/>
    </xf>
    <xf numFmtId="0" fontId="11" fillId="6" borderId="53" xfId="0" applyFont="1" applyFill="1" applyBorder="1" applyAlignment="1">
      <alignment horizontal="center" vertical="top" wrapText="1"/>
    </xf>
    <xf numFmtId="0" fontId="11" fillId="6" borderId="51" xfId="0" applyFont="1" applyFill="1" applyBorder="1" applyAlignment="1">
      <alignment horizontal="center" vertical="top"/>
    </xf>
    <xf numFmtId="0" fontId="30" fillId="6" borderId="29" xfId="0" applyFont="1" applyFill="1" applyBorder="1" applyAlignment="1">
      <alignment horizontal="center" vertical="center"/>
    </xf>
    <xf numFmtId="0" fontId="30" fillId="6" borderId="10" xfId="0" applyFont="1" applyFill="1" applyBorder="1" applyAlignment="1">
      <alignment horizontal="center" vertical="center"/>
    </xf>
    <xf numFmtId="0" fontId="11" fillId="6" borderId="47" xfId="0" applyFont="1" applyFill="1" applyBorder="1" applyAlignment="1">
      <alignment horizontal="center" vertical="top"/>
    </xf>
    <xf numFmtId="0" fontId="29" fillId="6" borderId="52" xfId="0" applyFont="1" applyFill="1" applyBorder="1" applyAlignment="1">
      <alignment horizontal="center" vertical="center" wrapText="1"/>
    </xf>
    <xf numFmtId="0" fontId="29" fillId="6" borderId="56" xfId="0" applyFont="1" applyFill="1" applyBorder="1" applyAlignment="1">
      <alignment horizontal="center" vertical="center" wrapText="1"/>
    </xf>
    <xf numFmtId="0" fontId="26" fillId="5" borderId="41" xfId="0" applyFont="1" applyFill="1" applyBorder="1" applyAlignment="1">
      <alignment horizontal="center" vertical="center" wrapText="1"/>
    </xf>
    <xf numFmtId="0" fontId="26" fillId="5" borderId="46" xfId="0" applyFont="1" applyFill="1" applyBorder="1" applyAlignment="1">
      <alignment horizontal="center" vertical="center" wrapText="1"/>
    </xf>
    <xf numFmtId="0" fontId="26" fillId="5" borderId="48" xfId="0" applyFont="1" applyFill="1" applyBorder="1" applyAlignment="1">
      <alignment horizontal="center" vertical="center" wrapText="1"/>
    </xf>
    <xf numFmtId="0" fontId="29" fillId="6" borderId="48" xfId="0" applyFont="1" applyFill="1" applyBorder="1" applyAlignment="1">
      <alignment horizontal="center" vertical="center" wrapText="1"/>
    </xf>
    <xf numFmtId="0" fontId="29" fillId="6" borderId="46" xfId="0" applyFont="1" applyFill="1" applyBorder="1" applyAlignment="1">
      <alignment horizontal="center" vertical="center" wrapText="1"/>
    </xf>
    <xf numFmtId="0" fontId="10" fillId="0" borderId="22" xfId="0" applyFont="1" applyBorder="1" applyAlignment="1">
      <alignment horizontal="center" wrapText="1"/>
    </xf>
    <xf numFmtId="0" fontId="10" fillId="0" borderId="23" xfId="0" applyFont="1" applyBorder="1" applyAlignment="1">
      <alignment horizontal="center" wrapText="1"/>
    </xf>
    <xf numFmtId="0" fontId="10" fillId="0" borderId="24" xfId="0" applyFont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wrapText="1"/>
    </xf>
    <xf numFmtId="164" fontId="12" fillId="0" borderId="0" xfId="9" applyNumberFormat="1" applyFont="1" applyFill="1" applyBorder="1"/>
    <xf numFmtId="0" fontId="9" fillId="0" borderId="0" xfId="0" applyFont="1" applyFill="1" applyBorder="1" applyAlignment="1">
      <alignment horizontal="center" wrapText="1"/>
    </xf>
    <xf numFmtId="164" fontId="12" fillId="0" borderId="0" xfId="9" applyNumberFormat="1" applyFont="1" applyFill="1" applyBorder="1" applyAlignment="1"/>
    <xf numFmtId="0" fontId="15" fillId="0" borderId="0" xfId="0" applyFont="1" applyBorder="1" applyAlignment="1">
      <alignment wrapText="1"/>
    </xf>
    <xf numFmtId="0" fontId="15" fillId="0" borderId="0" xfId="0" applyFont="1" applyBorder="1" applyAlignment="1">
      <alignment horizontal="center" wrapText="1"/>
    </xf>
    <xf numFmtId="0" fontId="12" fillId="0" borderId="0" xfId="0" applyFont="1" applyBorder="1"/>
    <xf numFmtId="0" fontId="11" fillId="0" borderId="0" xfId="0" applyFont="1" applyBorder="1"/>
    <xf numFmtId="0" fontId="1" fillId="0" borderId="0" xfId="0" applyFont="1" applyBorder="1"/>
    <xf numFmtId="43" fontId="1" fillId="0" borderId="0" xfId="0" applyNumberFormat="1" applyFont="1" applyBorder="1"/>
    <xf numFmtId="3" fontId="11" fillId="4" borderId="14" xfId="0" applyNumberFormat="1" applyFont="1" applyFill="1" applyBorder="1" applyAlignment="1">
      <alignment horizontal="center" vertical="center" wrapText="1"/>
    </xf>
    <xf numFmtId="0" fontId="14" fillId="4" borderId="60" xfId="0" applyFont="1" applyFill="1" applyBorder="1" applyAlignment="1">
      <alignment horizontal="center" vertical="center"/>
    </xf>
    <xf numFmtId="167" fontId="14" fillId="4" borderId="60" xfId="0" applyNumberFormat="1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horizontal="center" vertical="center"/>
    </xf>
    <xf numFmtId="167" fontId="14" fillId="4" borderId="19" xfId="0" applyNumberFormat="1" applyFont="1" applyFill="1" applyBorder="1" applyAlignment="1">
      <alignment horizontal="center" vertical="center"/>
    </xf>
    <xf numFmtId="0" fontId="14" fillId="4" borderId="10" xfId="0" applyFont="1" applyFill="1" applyBorder="1" applyAlignment="1">
      <alignment horizontal="center" vertical="center"/>
    </xf>
    <xf numFmtId="167" fontId="14" fillId="4" borderId="10" xfId="0" applyNumberFormat="1" applyFont="1" applyFill="1" applyBorder="1" applyAlignment="1">
      <alignment horizontal="center" vertical="center"/>
    </xf>
    <xf numFmtId="164" fontId="14" fillId="4" borderId="10" xfId="1" applyFont="1" applyFill="1" applyBorder="1" applyAlignment="1">
      <alignment horizontal="center"/>
    </xf>
    <xf numFmtId="0" fontId="14" fillId="4" borderId="10" xfId="0" applyFont="1" applyFill="1" applyBorder="1" applyAlignment="1">
      <alignment horizontal="center"/>
    </xf>
    <xf numFmtId="0" fontId="29" fillId="6" borderId="54" xfId="0" applyFont="1" applyFill="1" applyBorder="1" applyAlignment="1">
      <alignment horizontal="center" vertical="center" wrapText="1"/>
    </xf>
    <xf numFmtId="0" fontId="30" fillId="6" borderId="27" xfId="0" applyFont="1" applyFill="1" applyBorder="1" applyAlignment="1">
      <alignment horizontal="center" vertical="center"/>
    </xf>
    <xf numFmtId="0" fontId="30" fillId="6" borderId="0" xfId="0" applyFont="1" applyFill="1" applyBorder="1" applyAlignment="1">
      <alignment horizontal="center" vertical="center"/>
    </xf>
    <xf numFmtId="0" fontId="11" fillId="6" borderId="53" xfId="0" applyFont="1" applyFill="1" applyBorder="1" applyAlignment="1">
      <alignment horizontal="center" wrapText="1"/>
    </xf>
    <xf numFmtId="0" fontId="11" fillId="6" borderId="53" xfId="0" applyFont="1" applyFill="1" applyBorder="1" applyAlignment="1">
      <alignment horizontal="center" vertical="center" wrapText="1"/>
    </xf>
  </cellXfs>
  <cellStyles count="16">
    <cellStyle name="Comma" xfId="1" builtinId="3"/>
    <cellStyle name="Comma 10" xfId="8"/>
    <cellStyle name="Comma 2" xfId="9"/>
    <cellStyle name="Comma 2 2" xfId="7"/>
    <cellStyle name="Comma 4" xfId="10"/>
    <cellStyle name="Comma 5" xfId="12"/>
    <cellStyle name="Comma 6" xfId="4"/>
    <cellStyle name="Comma 8" xfId="13"/>
    <cellStyle name="Normal" xfId="0" builtinId="0"/>
    <cellStyle name="Normal 178" xfId="14"/>
    <cellStyle name="Normal 2" xfId="6"/>
    <cellStyle name="Normal 2 2" xfId="15"/>
    <cellStyle name="Normal 4" xfId="3"/>
    <cellStyle name="Normal 5" xfId="2"/>
    <cellStyle name="Normal_BILLS" xfId="11"/>
    <cellStyle name="Normal_WORKERS CHANGING ROOMrevised" xfId="5"/>
  </cellStyles>
  <dxfs count="0"/>
  <tableStyles count="0" defaultTableStyle="TableStyleMedium9" defaultPivotStyle="PivotStyleLight16"/>
  <colors>
    <mruColors>
      <color rgb="FFDDD9C4"/>
      <color rgb="FF333333"/>
      <color rgb="FFFF0000"/>
      <color rgb="FFC0C0C0"/>
      <color rgb="FFFFFFFF"/>
      <color rgb="FFBFBFBF"/>
      <color rgb="FF333300"/>
      <color rgb="FFD9D9D9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view="pageBreakPreview" topLeftCell="A10" zoomScaleNormal="100" zoomScaleSheetLayoutView="100" workbookViewId="0">
      <selection activeCell="B32" sqref="B32"/>
    </sheetView>
  </sheetViews>
  <sheetFormatPr defaultColWidth="9.140625" defaultRowHeight="14.25"/>
  <cols>
    <col min="1" max="1" width="10" style="52" customWidth="1"/>
    <col min="2" max="2" width="63.5703125" style="52" customWidth="1"/>
    <col min="3" max="3" width="7.85546875" style="52" customWidth="1"/>
    <col min="4" max="4" width="31.5703125" style="52" customWidth="1"/>
    <col min="5" max="5" width="1" style="52" hidden="1" customWidth="1"/>
    <col min="6" max="16384" width="9.140625" style="52"/>
  </cols>
  <sheetData>
    <row r="1" spans="1:6" ht="27" customHeight="1">
      <c r="A1" s="699" t="s">
        <v>122</v>
      </c>
      <c r="B1" s="700"/>
      <c r="C1" s="700"/>
      <c r="D1" s="701"/>
      <c r="E1" s="53"/>
      <c r="F1" s="54"/>
    </row>
    <row r="2" spans="1:6" s="51" customFormat="1" ht="24" customHeight="1">
      <c r="A2" s="55" t="s">
        <v>2</v>
      </c>
      <c r="B2" s="56" t="s">
        <v>687</v>
      </c>
      <c r="C2" s="56"/>
      <c r="D2" s="57" t="s">
        <v>688</v>
      </c>
    </row>
    <row r="3" spans="1:6" s="51" customFormat="1" ht="15.75">
      <c r="A3" s="58"/>
      <c r="B3" s="59"/>
      <c r="C3" s="59"/>
      <c r="D3" s="60"/>
    </row>
    <row r="4" spans="1:6" s="51" customFormat="1" ht="15.75">
      <c r="A4" s="58">
        <v>1</v>
      </c>
      <c r="B4" s="61" t="s">
        <v>689</v>
      </c>
      <c r="C4" s="62"/>
      <c r="D4" s="63">
        <f>+'Bill 1 GEN. ITEM'!F33</f>
        <v>22062.5</v>
      </c>
    </row>
    <row r="5" spans="1:6" s="51" customFormat="1" ht="12.95" customHeight="1">
      <c r="A5" s="58"/>
      <c r="B5" s="61"/>
      <c r="C5" s="62"/>
      <c r="D5" s="63"/>
    </row>
    <row r="6" spans="1:6" s="51" customFormat="1" ht="15.75">
      <c r="A6" s="58">
        <v>2</v>
      </c>
      <c r="B6" s="61" t="s">
        <v>690</v>
      </c>
      <c r="C6" s="62"/>
      <c r="D6" s="63">
        <f>+'Bill 2 Driveway'!F180</f>
        <v>0</v>
      </c>
    </row>
    <row r="7" spans="1:6" s="51" customFormat="1" ht="11.1" customHeight="1">
      <c r="A7" s="58"/>
      <c r="B7" s="64"/>
      <c r="C7" s="62"/>
      <c r="D7" s="63"/>
    </row>
    <row r="8" spans="1:6" s="51" customFormat="1" ht="19.5" customHeight="1">
      <c r="A8" s="58">
        <v>3</v>
      </c>
      <c r="B8" s="65" t="s">
        <v>691</v>
      </c>
      <c r="C8" s="62"/>
      <c r="D8" s="63">
        <f>+'Bill 3 parking space'!F108</f>
        <v>0</v>
      </c>
    </row>
    <row r="9" spans="1:6" s="51" customFormat="1" ht="15">
      <c r="A9" s="58"/>
      <c r="B9" s="66"/>
      <c r="C9" s="62"/>
      <c r="D9" s="63"/>
    </row>
    <row r="10" spans="1:6" s="51" customFormat="1" ht="15.75">
      <c r="A10" s="58">
        <v>4</v>
      </c>
      <c r="B10" s="65" t="s">
        <v>692</v>
      </c>
      <c r="C10" s="62"/>
      <c r="D10" s="63">
        <f>'Bill 4 Weighbridge Pit'!F59</f>
        <v>0</v>
      </c>
    </row>
    <row r="11" spans="1:6" s="51" customFormat="1" ht="15">
      <c r="A11" s="58"/>
      <c r="B11" s="66"/>
      <c r="C11" s="62"/>
      <c r="D11" s="63"/>
    </row>
    <row r="12" spans="1:6" s="51" customFormat="1" ht="15.75">
      <c r="A12" s="58">
        <v>5</v>
      </c>
      <c r="B12" s="65" t="s">
        <v>693</v>
      </c>
      <c r="C12" s="62"/>
      <c r="D12" s="63">
        <f>+'Bill 5 U - Drain'!F42</f>
        <v>0</v>
      </c>
    </row>
    <row r="13" spans="1:6" s="51" customFormat="1" ht="12" customHeight="1">
      <c r="A13" s="58"/>
      <c r="B13" s="66"/>
      <c r="C13" s="62"/>
      <c r="D13" s="63"/>
    </row>
    <row r="14" spans="1:6" s="51" customFormat="1" ht="20.100000000000001" customHeight="1">
      <c r="A14" s="58">
        <v>6</v>
      </c>
      <c r="B14" s="65" t="s">
        <v>694</v>
      </c>
      <c r="C14" s="62"/>
      <c r="D14" s="63">
        <f>+'Bill 6 BUILDINGS'!F328</f>
        <v>8831.25</v>
      </c>
    </row>
    <row r="15" spans="1:6" s="51" customFormat="1" ht="15.75">
      <c r="A15" s="58"/>
      <c r="B15" s="65"/>
      <c r="C15" s="62"/>
      <c r="D15" s="63"/>
    </row>
    <row r="16" spans="1:6" s="51" customFormat="1" ht="18" customHeight="1">
      <c r="A16" s="58">
        <v>7</v>
      </c>
      <c r="B16" s="65" t="s">
        <v>695</v>
      </c>
      <c r="C16" s="62"/>
      <c r="D16" s="63">
        <f>+'Bill 7 Septic Tank &amp; chainlink'!F115</f>
        <v>0</v>
      </c>
    </row>
    <row r="17" spans="1:4" s="51" customFormat="1" ht="11.1" customHeight="1">
      <c r="A17" s="58"/>
      <c r="B17" s="65"/>
      <c r="C17" s="62"/>
      <c r="D17" s="63"/>
    </row>
    <row r="18" spans="1:4" s="51" customFormat="1" ht="33" customHeight="1">
      <c r="A18" s="58">
        <v>8</v>
      </c>
      <c r="B18" s="65" t="s">
        <v>665</v>
      </c>
      <c r="C18" s="62"/>
      <c r="D18" s="63">
        <f>+'Bill 8 Equip &amp; Bill 9 Relocat.'!F19</f>
        <v>0</v>
      </c>
    </row>
    <row r="19" spans="1:4" s="51" customFormat="1" ht="15.75">
      <c r="A19" s="58"/>
      <c r="B19" s="65"/>
      <c r="C19" s="62"/>
      <c r="D19" s="63"/>
    </row>
    <row r="20" spans="1:4" s="51" customFormat="1" ht="36.950000000000003" customHeight="1">
      <c r="A20" s="58">
        <v>9</v>
      </c>
      <c r="B20" s="65" t="s">
        <v>696</v>
      </c>
      <c r="C20" s="62"/>
      <c r="D20" s="63">
        <f>+'Bill 8 Equip &amp; Bill 9 Relocat.'!F34</f>
        <v>66250</v>
      </c>
    </row>
    <row r="21" spans="1:4" s="51" customFormat="1" ht="11.1" customHeight="1">
      <c r="A21" s="58"/>
      <c r="B21" s="65"/>
      <c r="C21" s="62"/>
      <c r="D21" s="63"/>
    </row>
    <row r="22" spans="1:4" s="51" customFormat="1" ht="23.25" customHeight="1">
      <c r="A22" s="58">
        <v>10</v>
      </c>
      <c r="B22" s="65" t="s">
        <v>697</v>
      </c>
      <c r="C22" s="62"/>
      <c r="D22" s="63">
        <f>'Bill 10 SPEED TABLE PAV'!F42</f>
        <v>0</v>
      </c>
    </row>
    <row r="23" spans="1:4" s="51" customFormat="1" ht="12.95" customHeight="1">
      <c r="A23" s="58"/>
      <c r="B23" s="65"/>
      <c r="C23" s="62"/>
      <c r="D23" s="63"/>
    </row>
    <row r="24" spans="1:4" s="51" customFormat="1" ht="23.25" customHeight="1">
      <c r="A24" s="58">
        <v>11</v>
      </c>
      <c r="B24" s="65" t="s">
        <v>698</v>
      </c>
      <c r="C24" s="62"/>
      <c r="D24" s="63">
        <f>'Bill 11 Police Post'!F446</f>
        <v>15731.550000000001</v>
      </c>
    </row>
    <row r="25" spans="1:4" s="51" customFormat="1" ht="12.95" customHeight="1">
      <c r="A25" s="58"/>
      <c r="B25" s="65"/>
      <c r="C25" s="62"/>
      <c r="D25" s="63"/>
    </row>
    <row r="26" spans="1:4" s="51" customFormat="1" ht="23.25" customHeight="1">
      <c r="A26" s="58">
        <v>12</v>
      </c>
      <c r="B26" s="65" t="s">
        <v>699</v>
      </c>
      <c r="C26" s="62"/>
      <c r="D26" s="63">
        <f>'Bill 12 Gantry'!F46</f>
        <v>0</v>
      </c>
    </row>
    <row r="27" spans="1:4" s="51" customFormat="1" ht="12" customHeight="1">
      <c r="A27" s="58"/>
      <c r="B27" s="65"/>
      <c r="C27" s="62"/>
      <c r="D27" s="63"/>
    </row>
    <row r="28" spans="1:4" s="51" customFormat="1" ht="23.25" customHeight="1">
      <c r="A28" s="58">
        <v>13</v>
      </c>
      <c r="B28" s="65" t="s">
        <v>700</v>
      </c>
      <c r="C28" s="62"/>
      <c r="D28" s="63">
        <f>'Bill 13 Traffic Signal'!F112</f>
        <v>0</v>
      </c>
    </row>
    <row r="29" spans="1:4" s="51" customFormat="1" ht="15">
      <c r="A29" s="67"/>
      <c r="B29" s="68"/>
      <c r="C29" s="69"/>
      <c r="D29" s="70"/>
    </row>
    <row r="30" spans="1:4" s="51" customFormat="1" ht="15">
      <c r="A30" s="71"/>
      <c r="B30" s="72"/>
      <c r="C30" s="73"/>
      <c r="D30" s="60"/>
    </row>
    <row r="31" spans="1:4" s="51" customFormat="1" ht="15.75">
      <c r="A31" s="58">
        <v>10</v>
      </c>
      <c r="B31" s="61" t="s">
        <v>728</v>
      </c>
      <c r="C31" s="62"/>
      <c r="D31" s="74">
        <f>SUM(D4:D30)</f>
        <v>112875.3</v>
      </c>
    </row>
    <row r="32" spans="1:4" s="51" customFormat="1" ht="15">
      <c r="A32" s="67"/>
      <c r="B32" s="75"/>
      <c r="C32" s="76"/>
      <c r="D32" s="77"/>
    </row>
    <row r="33" spans="1:4" s="51" customFormat="1" ht="15">
      <c r="A33" s="71"/>
      <c r="B33" s="78"/>
      <c r="C33" s="79"/>
      <c r="D33" s="80"/>
    </row>
    <row r="34" spans="1:4" s="51" customFormat="1" ht="40.5" customHeight="1">
      <c r="A34" s="744"/>
      <c r="B34" s="745"/>
      <c r="C34" s="696"/>
      <c r="D34" s="86"/>
    </row>
    <row r="35" spans="1:4" s="51" customFormat="1" ht="15">
      <c r="A35" s="744"/>
      <c r="B35" s="745"/>
      <c r="C35" s="696"/>
      <c r="D35" s="746"/>
    </row>
    <row r="36" spans="1:4" s="51" customFormat="1" ht="15">
      <c r="A36" s="744"/>
      <c r="B36" s="81"/>
      <c r="C36" s="747"/>
      <c r="D36" s="746"/>
    </row>
    <row r="37" spans="1:4" s="51" customFormat="1" ht="38.25" customHeight="1">
      <c r="A37" s="744"/>
      <c r="B37" s="745"/>
      <c r="C37" s="696"/>
      <c r="D37" s="748"/>
    </row>
    <row r="38" spans="1:4" s="51" customFormat="1" ht="15">
      <c r="A38" s="744"/>
      <c r="B38" s="749"/>
      <c r="C38" s="750"/>
      <c r="D38" s="746"/>
    </row>
    <row r="39" spans="1:4" s="51" customFormat="1" ht="15.75">
      <c r="A39" s="744"/>
      <c r="B39" s="84"/>
      <c r="C39" s="85"/>
      <c r="D39" s="746"/>
    </row>
    <row r="40" spans="1:4" s="51" customFormat="1" ht="24.75" customHeight="1">
      <c r="A40" s="744"/>
      <c r="B40" s="745"/>
      <c r="C40" s="696"/>
      <c r="D40" s="748"/>
    </row>
    <row r="41" spans="1:4" s="51" customFormat="1" ht="19.5" customHeight="1">
      <c r="A41" s="744"/>
      <c r="B41" s="745"/>
      <c r="C41" s="696"/>
      <c r="D41" s="748"/>
    </row>
    <row r="42" spans="1:4" s="51" customFormat="1" ht="15">
      <c r="A42" s="744"/>
      <c r="B42" s="745"/>
      <c r="C42" s="696"/>
      <c r="D42" s="748"/>
    </row>
    <row r="43" spans="1:4" s="51" customFormat="1" ht="15">
      <c r="A43" s="744"/>
      <c r="B43" s="745"/>
      <c r="C43" s="696"/>
      <c r="D43" s="746"/>
    </row>
    <row r="44" spans="1:4" s="51" customFormat="1" ht="15">
      <c r="A44" s="744"/>
      <c r="B44" s="745"/>
      <c r="C44" s="696"/>
      <c r="D44" s="746"/>
    </row>
    <row r="45" spans="1:4" s="51" customFormat="1" ht="15">
      <c r="A45" s="744"/>
      <c r="B45" s="745"/>
      <c r="C45" s="696"/>
      <c r="D45" s="746"/>
    </row>
    <row r="46" spans="1:4" s="51" customFormat="1" ht="15">
      <c r="A46" s="751"/>
      <c r="B46" s="745"/>
      <c r="C46" s="696"/>
      <c r="D46" s="746"/>
    </row>
    <row r="47" spans="1:4" s="51" customFormat="1" ht="15.75">
      <c r="A47" s="752"/>
      <c r="B47" s="81"/>
      <c r="C47" s="747"/>
      <c r="D47" s="746"/>
    </row>
    <row r="48" spans="1:4" s="51" customFormat="1" ht="15.75">
      <c r="A48" s="83"/>
      <c r="B48" s="84"/>
      <c r="C48" s="85"/>
      <c r="D48" s="86"/>
    </row>
    <row r="49" spans="1:4" s="51" customFormat="1" ht="15.75">
      <c r="A49" s="83"/>
      <c r="B49" s="84"/>
      <c r="C49" s="85"/>
      <c r="D49" s="86"/>
    </row>
    <row r="50" spans="1:4" s="51" customFormat="1" ht="15.75">
      <c r="A50" s="83"/>
      <c r="B50" s="84"/>
      <c r="C50" s="85"/>
      <c r="D50" s="86"/>
    </row>
    <row r="51" spans="1:4" ht="15.75">
      <c r="A51" s="83"/>
      <c r="B51" s="702"/>
      <c r="C51" s="702"/>
      <c r="D51" s="86"/>
    </row>
    <row r="52" spans="1:4">
      <c r="A52" s="753"/>
      <c r="B52" s="753"/>
      <c r="C52" s="753"/>
      <c r="D52" s="753"/>
    </row>
    <row r="53" spans="1:4">
      <c r="A53" s="753"/>
      <c r="B53" s="753"/>
      <c r="C53" s="753"/>
      <c r="D53" s="753"/>
    </row>
    <row r="54" spans="1:4">
      <c r="A54" s="753"/>
      <c r="B54" s="753"/>
      <c r="C54" s="753"/>
      <c r="D54" s="754"/>
    </row>
    <row r="55" spans="1:4">
      <c r="A55" s="753"/>
      <c r="B55" s="753"/>
      <c r="C55" s="753"/>
      <c r="D55" s="754"/>
    </row>
    <row r="77" spans="1:4" ht="33.75" customHeight="1">
      <c r="A77" s="703" t="s">
        <v>701</v>
      </c>
      <c r="B77" s="703"/>
      <c r="C77" s="703"/>
      <c r="D77" s="703"/>
    </row>
  </sheetData>
  <mergeCells count="3">
    <mergeCell ref="A1:D1"/>
    <mergeCell ref="B51:C51"/>
    <mergeCell ref="A77:D77"/>
  </mergeCells>
  <pageMargins left="0.749305555555556" right="0.23958333333333301" top="0.359722222222222" bottom="0" header="0.179861111111111" footer="9.9305555555555605E-2"/>
  <pageSetup paperSize="9" scale="82" orientation="portrait" r:id="rId1"/>
  <rowBreaks count="1" manualBreakCount="1">
    <brk id="50" max="4" man="1"/>
  </rowBreaks>
  <colBreaks count="1" manualBreakCount="1">
    <brk id="4" max="111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opLeftCell="A19" workbookViewId="0">
      <selection activeCell="E40" sqref="E40"/>
    </sheetView>
  </sheetViews>
  <sheetFormatPr defaultColWidth="9.140625" defaultRowHeight="15"/>
  <cols>
    <col min="1" max="1" width="8" style="1" customWidth="1"/>
    <col min="2" max="2" width="53.28515625" style="1" customWidth="1"/>
    <col min="3" max="3" width="8.42578125" style="1" customWidth="1"/>
    <col min="4" max="4" width="8.28515625" style="1" customWidth="1"/>
    <col min="5" max="5" width="11.140625" style="1" customWidth="1"/>
    <col min="6" max="6" width="13.5703125" style="1" customWidth="1"/>
    <col min="7" max="7" width="10" style="1"/>
  </cols>
  <sheetData>
    <row r="1" spans="1:6">
      <c r="A1" s="2"/>
      <c r="B1" s="3"/>
      <c r="C1" s="3"/>
      <c r="D1" s="3"/>
      <c r="E1" s="3"/>
      <c r="F1" s="4"/>
    </row>
    <row r="2" spans="1:6">
      <c r="A2" s="5" t="s">
        <v>67</v>
      </c>
      <c r="B2" s="6" t="s">
        <v>78</v>
      </c>
      <c r="C2" s="7" t="s">
        <v>79</v>
      </c>
      <c r="D2" s="6" t="s">
        <v>80</v>
      </c>
      <c r="E2" s="7" t="s">
        <v>81</v>
      </c>
      <c r="F2" s="8" t="s">
        <v>82</v>
      </c>
    </row>
    <row r="3" spans="1:6">
      <c r="A3" s="5"/>
      <c r="B3" s="6"/>
      <c r="C3" s="7"/>
      <c r="D3" s="6"/>
      <c r="E3" s="7" t="s">
        <v>729</v>
      </c>
      <c r="F3" s="8"/>
    </row>
    <row r="4" spans="1:6" ht="31.5">
      <c r="A4" s="9"/>
      <c r="B4" s="10" t="s">
        <v>702</v>
      </c>
      <c r="D4" s="11"/>
      <c r="F4" s="12"/>
    </row>
    <row r="5" spans="1:6">
      <c r="A5" s="9"/>
      <c r="B5" s="13"/>
      <c r="D5" s="11"/>
      <c r="F5" s="12"/>
    </row>
    <row r="6" spans="1:6">
      <c r="A6" s="14"/>
      <c r="B6" s="15" t="s">
        <v>703</v>
      </c>
      <c r="C6" s="16"/>
      <c r="D6" s="17"/>
      <c r="E6" s="18"/>
      <c r="F6" s="19"/>
    </row>
    <row r="7" spans="1:6">
      <c r="A7" s="20"/>
      <c r="B7" s="15"/>
      <c r="C7" s="16"/>
      <c r="D7" s="17"/>
      <c r="E7" s="18"/>
      <c r="F7" s="19"/>
    </row>
    <row r="8" spans="1:6" ht="28.5">
      <c r="A8" s="14" t="s">
        <v>704</v>
      </c>
      <c r="B8" s="21" t="s">
        <v>705</v>
      </c>
      <c r="C8" s="16" t="s">
        <v>706</v>
      </c>
      <c r="D8" s="17">
        <v>26</v>
      </c>
      <c r="E8" s="22"/>
      <c r="F8" s="19">
        <f>D8*E8</f>
        <v>0</v>
      </c>
    </row>
    <row r="9" spans="1:6">
      <c r="A9" s="20"/>
      <c r="B9" s="21"/>
      <c r="C9" s="16"/>
      <c r="D9" s="17"/>
      <c r="E9" s="22"/>
      <c r="F9" s="19"/>
    </row>
    <row r="10" spans="1:6">
      <c r="A10" s="20"/>
      <c r="B10" s="23" t="s">
        <v>707</v>
      </c>
      <c r="C10" s="16"/>
      <c r="D10" s="17"/>
      <c r="E10" s="22"/>
      <c r="F10" s="19"/>
    </row>
    <row r="11" spans="1:6">
      <c r="A11" s="20"/>
      <c r="B11" s="15" t="s">
        <v>708</v>
      </c>
      <c r="C11" s="16"/>
      <c r="D11" s="17"/>
      <c r="E11" s="22"/>
      <c r="F11" s="19"/>
    </row>
    <row r="12" spans="1:6">
      <c r="A12" s="20"/>
      <c r="B12" s="15"/>
      <c r="C12" s="16"/>
      <c r="D12" s="17"/>
      <c r="E12" s="22"/>
      <c r="F12" s="19"/>
    </row>
    <row r="13" spans="1:6" ht="17.25">
      <c r="A13" s="20" t="s">
        <v>709</v>
      </c>
      <c r="B13" s="13" t="s">
        <v>710</v>
      </c>
      <c r="C13" s="16" t="s">
        <v>706</v>
      </c>
      <c r="D13" s="17">
        <v>14</v>
      </c>
      <c r="E13" s="22"/>
      <c r="F13" s="19">
        <f>D13*E13</f>
        <v>0</v>
      </c>
    </row>
    <row r="14" spans="1:6">
      <c r="A14" s="20"/>
      <c r="B14" s="13"/>
      <c r="C14" s="16"/>
      <c r="D14" s="17"/>
      <c r="E14" s="22"/>
      <c r="F14" s="19"/>
    </row>
    <row r="15" spans="1:6">
      <c r="A15" s="20"/>
      <c r="B15" s="15" t="s">
        <v>711</v>
      </c>
      <c r="C15" s="16"/>
      <c r="D15" s="17"/>
      <c r="E15" s="22"/>
      <c r="F15" s="19"/>
    </row>
    <row r="16" spans="1:6">
      <c r="A16" s="20"/>
      <c r="B16" s="15"/>
      <c r="C16" s="16"/>
      <c r="D16" s="17"/>
      <c r="E16" s="22"/>
      <c r="F16" s="19"/>
    </row>
    <row r="17" spans="1:6" ht="29.25">
      <c r="A17" s="14" t="s">
        <v>712</v>
      </c>
      <c r="B17" s="24" t="s">
        <v>713</v>
      </c>
      <c r="C17" s="16" t="s">
        <v>706</v>
      </c>
      <c r="D17" s="17">
        <v>14</v>
      </c>
      <c r="E17" s="22"/>
      <c r="F17" s="19">
        <f>D17*E17</f>
        <v>0</v>
      </c>
    </row>
    <row r="18" spans="1:6">
      <c r="A18" s="20"/>
      <c r="B18" s="13"/>
      <c r="C18" s="16"/>
      <c r="D18" s="17"/>
      <c r="E18" s="22"/>
      <c r="F18" s="19"/>
    </row>
    <row r="19" spans="1:6" ht="17.25">
      <c r="A19" s="20" t="s">
        <v>714</v>
      </c>
      <c r="B19" s="13" t="s">
        <v>715</v>
      </c>
      <c r="C19" s="16" t="s">
        <v>706</v>
      </c>
      <c r="D19" s="17">
        <v>1459</v>
      </c>
      <c r="E19" s="22"/>
      <c r="F19" s="19">
        <f>D19*E19</f>
        <v>0</v>
      </c>
    </row>
    <row r="20" spans="1:6">
      <c r="A20" s="20"/>
      <c r="B20" s="13"/>
      <c r="C20" s="16"/>
      <c r="D20" s="17"/>
      <c r="E20" s="22"/>
      <c r="F20" s="19">
        <f>D20*E20</f>
        <v>0</v>
      </c>
    </row>
    <row r="21" spans="1:6">
      <c r="A21" s="20"/>
      <c r="B21" s="15" t="s">
        <v>269</v>
      </c>
      <c r="C21" s="16"/>
      <c r="D21" s="17"/>
      <c r="E21" s="22"/>
      <c r="F21" s="19"/>
    </row>
    <row r="22" spans="1:6">
      <c r="A22" s="20"/>
      <c r="B22" s="15"/>
      <c r="C22" s="16"/>
      <c r="D22" s="17"/>
      <c r="E22" s="22"/>
      <c r="F22" s="19"/>
    </row>
    <row r="23" spans="1:6">
      <c r="A23" s="20" t="s">
        <v>716</v>
      </c>
      <c r="B23" s="13" t="s">
        <v>717</v>
      </c>
      <c r="C23" s="16" t="s">
        <v>102</v>
      </c>
      <c r="D23" s="17">
        <v>348</v>
      </c>
      <c r="E23" s="22"/>
      <c r="F23" s="19">
        <f>E23*D23</f>
        <v>0</v>
      </c>
    </row>
    <row r="24" spans="1:6">
      <c r="A24" s="20"/>
      <c r="B24" s="13"/>
      <c r="C24" s="16"/>
      <c r="D24" s="17"/>
      <c r="E24" s="22"/>
      <c r="F24" s="19"/>
    </row>
    <row r="25" spans="1:6">
      <c r="A25" s="20"/>
      <c r="B25" s="15" t="s">
        <v>509</v>
      </c>
      <c r="C25" s="16"/>
      <c r="D25" s="17"/>
      <c r="E25" s="22"/>
      <c r="F25" s="19">
        <f t="shared" ref="F25:F32" si="0">D25*E25</f>
        <v>0</v>
      </c>
    </row>
    <row r="26" spans="1:6">
      <c r="A26" s="14"/>
      <c r="B26" s="15"/>
      <c r="C26" s="16"/>
      <c r="D26" s="17"/>
      <c r="E26" s="22"/>
      <c r="F26" s="19">
        <f t="shared" si="0"/>
        <v>0</v>
      </c>
    </row>
    <row r="27" spans="1:6" ht="17.25">
      <c r="A27" s="20" t="s">
        <v>718</v>
      </c>
      <c r="B27" s="13" t="s">
        <v>719</v>
      </c>
      <c r="C27" s="16" t="s">
        <v>720</v>
      </c>
      <c r="D27" s="17">
        <v>8</v>
      </c>
      <c r="E27" s="22"/>
      <c r="F27" s="19">
        <f t="shared" si="0"/>
        <v>0</v>
      </c>
    </row>
    <row r="28" spans="1:6">
      <c r="A28" s="20"/>
      <c r="B28" s="13"/>
      <c r="C28" s="16"/>
      <c r="D28" s="17"/>
      <c r="E28" s="22"/>
      <c r="F28" s="19">
        <f t="shared" si="0"/>
        <v>0</v>
      </c>
    </row>
    <row r="29" spans="1:6" ht="17.25">
      <c r="A29" s="20" t="s">
        <v>721</v>
      </c>
      <c r="B29" s="13" t="s">
        <v>722</v>
      </c>
      <c r="C29" s="16" t="s">
        <v>720</v>
      </c>
      <c r="D29" s="17">
        <v>180</v>
      </c>
      <c r="E29" s="22"/>
      <c r="F29" s="19">
        <f t="shared" si="0"/>
        <v>0</v>
      </c>
    </row>
    <row r="30" spans="1:6">
      <c r="A30" s="20"/>
      <c r="B30" s="15"/>
      <c r="C30" s="16"/>
      <c r="D30" s="17"/>
      <c r="E30" s="22"/>
      <c r="F30" s="19">
        <f t="shared" si="0"/>
        <v>0</v>
      </c>
    </row>
    <row r="31" spans="1:6" ht="28.5">
      <c r="A31" s="14" t="s">
        <v>723</v>
      </c>
      <c r="B31" s="21" t="s">
        <v>724</v>
      </c>
      <c r="C31" s="16" t="s">
        <v>720</v>
      </c>
      <c r="D31" s="17">
        <v>180</v>
      </c>
      <c r="E31" s="22"/>
      <c r="F31" s="19">
        <f t="shared" si="0"/>
        <v>0</v>
      </c>
    </row>
    <row r="32" spans="1:6">
      <c r="A32" s="20"/>
      <c r="B32" s="21"/>
      <c r="C32" s="16"/>
      <c r="D32" s="17"/>
      <c r="E32" s="22"/>
      <c r="F32" s="19">
        <f t="shared" si="0"/>
        <v>0</v>
      </c>
    </row>
    <row r="33" spans="1:6">
      <c r="A33" s="25" t="s">
        <v>678</v>
      </c>
      <c r="B33" s="26" t="s">
        <v>679</v>
      </c>
      <c r="C33" s="27"/>
      <c r="D33" s="27"/>
      <c r="E33" s="28"/>
      <c r="F33" s="29"/>
    </row>
    <row r="34" spans="1:6">
      <c r="A34" s="25"/>
      <c r="B34" s="26" t="s">
        <v>680</v>
      </c>
      <c r="C34" s="27">
        <v>41</v>
      </c>
      <c r="D34" s="27" t="s">
        <v>20</v>
      </c>
      <c r="E34" s="28"/>
      <c r="F34" s="29">
        <f>+C34*E34</f>
        <v>0</v>
      </c>
    </row>
    <row r="35" spans="1:6">
      <c r="A35" s="25"/>
      <c r="B35" s="30"/>
      <c r="C35" s="27"/>
      <c r="D35" s="27"/>
      <c r="E35" s="28"/>
      <c r="F35" s="29"/>
    </row>
    <row r="36" spans="1:6">
      <c r="A36" s="25"/>
      <c r="B36" s="31" t="s">
        <v>681</v>
      </c>
      <c r="C36" s="27"/>
      <c r="D36" s="27"/>
      <c r="E36" s="28"/>
      <c r="F36" s="29"/>
    </row>
    <row r="37" spans="1:6">
      <c r="A37" s="25"/>
      <c r="B37" s="26"/>
      <c r="C37" s="27"/>
      <c r="D37" s="27"/>
      <c r="E37" s="28"/>
      <c r="F37" s="29"/>
    </row>
    <row r="38" spans="1:6" ht="59.25">
      <c r="A38" s="25" t="s">
        <v>682</v>
      </c>
      <c r="B38" s="32" t="s">
        <v>725</v>
      </c>
      <c r="C38" s="27">
        <v>8</v>
      </c>
      <c r="D38" s="27" t="s">
        <v>684</v>
      </c>
      <c r="E38" s="28"/>
      <c r="F38" s="29">
        <f>+C38*E38</f>
        <v>0</v>
      </c>
    </row>
    <row r="39" spans="1:6">
      <c r="A39" s="25"/>
      <c r="B39" s="32"/>
      <c r="C39" s="27"/>
      <c r="D39" s="27"/>
      <c r="E39" s="28"/>
      <c r="F39" s="29"/>
    </row>
    <row r="40" spans="1:6" ht="44.25">
      <c r="A40" s="25" t="s">
        <v>682</v>
      </c>
      <c r="B40" s="32" t="s">
        <v>726</v>
      </c>
      <c r="C40" s="27">
        <v>4</v>
      </c>
      <c r="D40" s="27" t="s">
        <v>684</v>
      </c>
      <c r="E40" s="28"/>
      <c r="F40" s="29">
        <f>+C40*E40</f>
        <v>0</v>
      </c>
    </row>
    <row r="41" spans="1:6">
      <c r="A41" s="9"/>
      <c r="B41" s="33"/>
      <c r="C41" s="34"/>
      <c r="D41" s="17"/>
      <c r="E41" s="35"/>
      <c r="F41" s="36"/>
    </row>
    <row r="42" spans="1:6">
      <c r="A42" s="9"/>
      <c r="B42" s="37" t="s">
        <v>727</v>
      </c>
      <c r="C42" s="38"/>
      <c r="D42" s="39"/>
      <c r="E42" s="38"/>
      <c r="F42" s="40">
        <f>SUM(F8:F41)</f>
        <v>0</v>
      </c>
    </row>
    <row r="43" spans="1:6">
      <c r="A43" s="41"/>
      <c r="B43" s="42"/>
      <c r="C43" s="43"/>
      <c r="D43" s="44"/>
      <c r="E43" s="45"/>
      <c r="F43" s="46"/>
    </row>
    <row r="44" spans="1:6">
      <c r="A44" s="9"/>
      <c r="B44" s="11"/>
      <c r="D44" s="11"/>
      <c r="F44" s="12"/>
    </row>
    <row r="45" spans="1:6">
      <c r="A45" s="47"/>
      <c r="B45" s="48"/>
      <c r="C45" s="49"/>
      <c r="D45" s="48"/>
      <c r="E45" s="49"/>
      <c r="F45" s="50"/>
    </row>
  </sheetData>
  <pageMargins left="0.75" right="0" top="0.5" bottom="0.5" header="0.50972222222222197" footer="0.50972222222222197"/>
  <pageSetup scale="9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449"/>
  <sheetViews>
    <sheetView view="pageBreakPreview" topLeftCell="A79" zoomScaleNormal="100" zoomScaleSheetLayoutView="100" workbookViewId="0">
      <selection activeCell="E322" sqref="E322"/>
    </sheetView>
  </sheetViews>
  <sheetFormatPr defaultColWidth="9.140625" defaultRowHeight="15"/>
  <cols>
    <col min="1" max="1" width="10.28515625" style="246" customWidth="1"/>
    <col min="2" max="2" width="81" style="246" customWidth="1"/>
    <col min="3" max="3" width="8.28515625" style="246" customWidth="1"/>
    <col min="4" max="4" width="10.85546875" style="246" customWidth="1"/>
    <col min="5" max="5" width="16" style="246" customWidth="1"/>
    <col min="6" max="6" width="27.5703125" style="246" customWidth="1"/>
    <col min="7" max="246" width="9.140625" style="246"/>
    <col min="247" max="16384" width="9.140625" style="52"/>
  </cols>
  <sheetData>
    <row r="1" spans="1:6">
      <c r="A1" s="734" t="s">
        <v>0</v>
      </c>
      <c r="B1" s="716" t="s">
        <v>478</v>
      </c>
      <c r="C1" s="717"/>
      <c r="D1" s="717"/>
      <c r="E1" s="718"/>
      <c r="F1" s="711" t="s">
        <v>0</v>
      </c>
    </row>
    <row r="2" spans="1:6">
      <c r="A2" s="735"/>
      <c r="B2" s="719"/>
      <c r="C2" s="720"/>
      <c r="D2" s="720"/>
      <c r="E2" s="721"/>
      <c r="F2" s="712"/>
    </row>
    <row r="3" spans="1:6">
      <c r="A3" s="735"/>
      <c r="B3" s="719"/>
      <c r="C3" s="720"/>
      <c r="D3" s="720"/>
      <c r="E3" s="721"/>
      <c r="F3" s="712"/>
    </row>
    <row r="4" spans="1:6">
      <c r="A4" s="736"/>
      <c r="B4" s="722"/>
      <c r="C4" s="723"/>
      <c r="D4" s="723"/>
      <c r="E4" s="724"/>
      <c r="F4" s="713"/>
    </row>
    <row r="5" spans="1:6" ht="21.75" customHeight="1">
      <c r="A5" s="732" t="s">
        <v>479</v>
      </c>
      <c r="B5" s="725" t="s">
        <v>3</v>
      </c>
      <c r="C5" s="725" t="s">
        <v>4</v>
      </c>
      <c r="D5" s="725" t="s">
        <v>5</v>
      </c>
      <c r="E5" s="725" t="s">
        <v>247</v>
      </c>
      <c r="F5" s="727" t="s">
        <v>730</v>
      </c>
    </row>
    <row r="6" spans="1:6" ht="21.75" customHeight="1">
      <c r="A6" s="737"/>
      <c r="B6" s="729"/>
      <c r="C6" s="729"/>
      <c r="D6" s="729"/>
      <c r="E6" s="729"/>
      <c r="F6" s="728"/>
    </row>
    <row r="7" spans="1:6" ht="21.75" customHeight="1">
      <c r="A7" s="764"/>
      <c r="B7" s="765"/>
      <c r="C7" s="697"/>
      <c r="D7" s="697"/>
      <c r="E7" s="766" t="s">
        <v>729</v>
      </c>
      <c r="F7" s="698"/>
    </row>
    <row r="8" spans="1:6" ht="18">
      <c r="A8" s="247"/>
      <c r="B8" s="248" t="s">
        <v>482</v>
      </c>
      <c r="C8" s="249"/>
      <c r="D8" s="249"/>
      <c r="E8" s="250"/>
      <c r="F8" s="251"/>
    </row>
    <row r="9" spans="1:6" ht="18">
      <c r="A9" s="252"/>
      <c r="B9" s="253" t="s">
        <v>483</v>
      </c>
      <c r="C9" s="254"/>
      <c r="D9" s="254"/>
      <c r="E9" s="255"/>
      <c r="F9" s="256"/>
    </row>
    <row r="10" spans="1:6" ht="17.25" customHeight="1">
      <c r="A10" s="257"/>
      <c r="B10" s="258"/>
      <c r="C10" s="254"/>
      <c r="D10" s="254"/>
      <c r="E10" s="259"/>
      <c r="F10" s="260"/>
    </row>
    <row r="11" spans="1:6" ht="19.5" customHeight="1">
      <c r="A11" s="257" t="s">
        <v>86</v>
      </c>
      <c r="B11" s="258" t="s">
        <v>484</v>
      </c>
      <c r="C11" s="261" t="s">
        <v>485</v>
      </c>
      <c r="D11" s="261">
        <v>12</v>
      </c>
      <c r="E11" s="259"/>
      <c r="F11" s="262">
        <f t="shared" ref="F11:F16" si="0">E11*D11</f>
        <v>0</v>
      </c>
    </row>
    <row r="12" spans="1:6" ht="17.25" customHeight="1">
      <c r="A12" s="257"/>
      <c r="B12" s="258"/>
      <c r="C12" s="254"/>
      <c r="D12" s="254"/>
      <c r="E12" s="259"/>
      <c r="F12" s="262"/>
    </row>
    <row r="13" spans="1:6" ht="20.25" customHeight="1">
      <c r="A13" s="257" t="s">
        <v>90</v>
      </c>
      <c r="B13" s="263" t="s">
        <v>486</v>
      </c>
      <c r="C13" s="261" t="s">
        <v>485</v>
      </c>
      <c r="D13" s="261">
        <v>12</v>
      </c>
      <c r="E13" s="259"/>
      <c r="F13" s="262">
        <f t="shared" si="0"/>
        <v>0</v>
      </c>
    </row>
    <row r="14" spans="1:6" ht="17.25" customHeight="1">
      <c r="A14" s="257"/>
      <c r="B14" s="263"/>
      <c r="C14" s="261"/>
      <c r="D14" s="261"/>
      <c r="E14" s="259"/>
      <c r="F14" s="262"/>
    </row>
    <row r="15" spans="1:6" ht="17.25" customHeight="1">
      <c r="A15" s="257" t="s">
        <v>92</v>
      </c>
      <c r="B15" s="263" t="s">
        <v>487</v>
      </c>
      <c r="C15" s="264"/>
      <c r="D15" s="261"/>
      <c r="E15" s="259"/>
      <c r="F15" s="262"/>
    </row>
    <row r="16" spans="1:6" ht="18.75" customHeight="1">
      <c r="A16" s="257"/>
      <c r="B16" s="263" t="s">
        <v>488</v>
      </c>
      <c r="C16" s="264" t="s">
        <v>489</v>
      </c>
      <c r="D16" s="261">
        <v>6</v>
      </c>
      <c r="E16" s="259"/>
      <c r="F16" s="262">
        <f t="shared" si="0"/>
        <v>0</v>
      </c>
    </row>
    <row r="17" spans="1:6" ht="17.25" customHeight="1">
      <c r="A17" s="257"/>
      <c r="B17" s="263"/>
      <c r="C17" s="264"/>
      <c r="D17" s="261"/>
      <c r="E17" s="259"/>
      <c r="F17" s="262"/>
    </row>
    <row r="18" spans="1:6" ht="19.5" customHeight="1">
      <c r="A18" s="257" t="s">
        <v>94</v>
      </c>
      <c r="B18" s="263" t="s">
        <v>490</v>
      </c>
      <c r="C18" s="264" t="s">
        <v>489</v>
      </c>
      <c r="D18" s="261">
        <v>1</v>
      </c>
      <c r="E18" s="259"/>
      <c r="F18" s="262">
        <f>E18*D18</f>
        <v>0</v>
      </c>
    </row>
    <row r="19" spans="1:6" ht="17.25" customHeight="1">
      <c r="A19" s="257"/>
      <c r="B19" s="263"/>
      <c r="C19" s="261"/>
      <c r="D19" s="261"/>
      <c r="E19" s="259"/>
      <c r="F19" s="262"/>
    </row>
    <row r="20" spans="1:6" ht="17.25" customHeight="1">
      <c r="A20" s="257" t="s">
        <v>96</v>
      </c>
      <c r="B20" s="263" t="s">
        <v>491</v>
      </c>
      <c r="C20" s="261"/>
      <c r="D20" s="261"/>
      <c r="E20" s="259"/>
      <c r="F20" s="262"/>
    </row>
    <row r="21" spans="1:6" ht="21" customHeight="1">
      <c r="A21" s="257"/>
      <c r="B21" s="263" t="s">
        <v>492</v>
      </c>
      <c r="C21" s="264" t="s">
        <v>489</v>
      </c>
      <c r="D21" s="261">
        <v>1</v>
      </c>
      <c r="E21" s="259"/>
      <c r="F21" s="262">
        <f>E21*D21</f>
        <v>0</v>
      </c>
    </row>
    <row r="22" spans="1:6" ht="17.25" customHeight="1">
      <c r="A22" s="257"/>
      <c r="B22" s="263"/>
      <c r="C22" s="261"/>
      <c r="D22" s="261"/>
      <c r="E22" s="259"/>
      <c r="F22" s="262"/>
    </row>
    <row r="23" spans="1:6" ht="17.25" customHeight="1">
      <c r="A23" s="257" t="s">
        <v>98</v>
      </c>
      <c r="B23" s="263" t="s">
        <v>493</v>
      </c>
      <c r="C23" s="261"/>
      <c r="D23" s="261"/>
      <c r="E23" s="259"/>
      <c r="F23" s="262"/>
    </row>
    <row r="24" spans="1:6" ht="17.25" customHeight="1">
      <c r="A24" s="257"/>
      <c r="B24" s="263" t="s">
        <v>494</v>
      </c>
      <c r="C24" s="264" t="s">
        <v>489</v>
      </c>
      <c r="D24" s="261">
        <v>6</v>
      </c>
      <c r="E24" s="259"/>
      <c r="F24" s="262">
        <f>E24*D24</f>
        <v>0</v>
      </c>
    </row>
    <row r="25" spans="1:6" ht="17.25" customHeight="1">
      <c r="A25" s="257"/>
      <c r="B25" s="263"/>
      <c r="C25" s="264"/>
      <c r="D25" s="261"/>
      <c r="E25" s="259"/>
      <c r="F25" s="262"/>
    </row>
    <row r="26" spans="1:6" ht="17.25" customHeight="1">
      <c r="A26" s="257" t="s">
        <v>100</v>
      </c>
      <c r="B26" s="263" t="s">
        <v>495</v>
      </c>
      <c r="C26" s="264"/>
      <c r="D26" s="261"/>
      <c r="E26" s="259"/>
      <c r="F26" s="262"/>
    </row>
    <row r="27" spans="1:6" ht="21" customHeight="1">
      <c r="A27" s="257"/>
      <c r="B27" s="263" t="s">
        <v>496</v>
      </c>
      <c r="C27" s="264" t="s">
        <v>489</v>
      </c>
      <c r="D27" s="261">
        <v>3</v>
      </c>
      <c r="E27" s="259"/>
      <c r="F27" s="262">
        <f>E27*D27</f>
        <v>0</v>
      </c>
    </row>
    <row r="28" spans="1:6" ht="17.25" customHeight="1">
      <c r="A28" s="257"/>
      <c r="B28" s="263"/>
      <c r="C28" s="261"/>
      <c r="D28" s="261"/>
      <c r="E28" s="259"/>
      <c r="F28" s="262"/>
    </row>
    <row r="29" spans="1:6" ht="21" customHeight="1">
      <c r="A29" s="257"/>
      <c r="B29" s="263"/>
      <c r="C29" s="261"/>
      <c r="D29" s="261"/>
      <c r="E29" s="259"/>
      <c r="F29" s="262"/>
    </row>
    <row r="30" spans="1:6" ht="17.25" customHeight="1">
      <c r="A30" s="257"/>
      <c r="B30" s="263"/>
      <c r="C30" s="261"/>
      <c r="D30" s="261"/>
      <c r="E30" s="259"/>
      <c r="F30" s="262"/>
    </row>
    <row r="31" spans="1:6" ht="20.25" customHeight="1">
      <c r="A31" s="257"/>
      <c r="B31" s="263"/>
      <c r="C31" s="261"/>
      <c r="D31" s="261"/>
      <c r="E31" s="259"/>
      <c r="F31" s="262"/>
    </row>
    <row r="32" spans="1:6" ht="17.25" customHeight="1">
      <c r="A32" s="257"/>
      <c r="B32" s="263"/>
      <c r="C32" s="261"/>
      <c r="D32" s="261"/>
      <c r="E32" s="259"/>
      <c r="F32" s="262"/>
    </row>
    <row r="33" spans="1:6" ht="21" customHeight="1">
      <c r="A33" s="257"/>
      <c r="B33" s="265" t="s">
        <v>497</v>
      </c>
      <c r="C33" s="261"/>
      <c r="D33" s="261"/>
      <c r="E33" s="259"/>
      <c r="F33" s="266">
        <f>SUM(F9:F32)</f>
        <v>0</v>
      </c>
    </row>
    <row r="34" spans="1:6" ht="17.25" customHeight="1">
      <c r="A34" s="257"/>
      <c r="B34" s="263"/>
      <c r="C34" s="261"/>
      <c r="D34" s="261"/>
      <c r="E34" s="259"/>
      <c r="F34" s="262"/>
    </row>
    <row r="35" spans="1:6" ht="17.25" customHeight="1">
      <c r="A35" s="257"/>
      <c r="B35" s="263"/>
      <c r="C35" s="261"/>
      <c r="D35" s="261"/>
      <c r="E35" s="259"/>
      <c r="F35" s="262"/>
    </row>
    <row r="36" spans="1:6" ht="17.25" customHeight="1">
      <c r="A36" s="257"/>
      <c r="B36" s="267" t="s">
        <v>218</v>
      </c>
      <c r="C36" s="261"/>
      <c r="D36" s="261"/>
      <c r="E36" s="259"/>
      <c r="F36" s="262"/>
    </row>
    <row r="37" spans="1:6" ht="8.25" customHeight="1">
      <c r="A37" s="257"/>
      <c r="B37" s="263"/>
      <c r="C37" s="261"/>
      <c r="D37" s="261"/>
      <c r="E37" s="259"/>
      <c r="F37" s="262"/>
    </row>
    <row r="38" spans="1:6" ht="17.25" customHeight="1">
      <c r="A38" s="257"/>
      <c r="B38" s="268" t="s">
        <v>498</v>
      </c>
      <c r="C38" s="269"/>
      <c r="D38" s="261"/>
      <c r="E38" s="259"/>
      <c r="F38" s="270"/>
    </row>
    <row r="39" spans="1:6" ht="17.25" customHeight="1">
      <c r="A39" s="257"/>
      <c r="B39" s="268"/>
      <c r="C39" s="261"/>
      <c r="D39" s="261"/>
      <c r="E39" s="259"/>
      <c r="F39" s="262"/>
    </row>
    <row r="40" spans="1:6" ht="21.75" customHeight="1">
      <c r="A40" s="257" t="s">
        <v>112</v>
      </c>
      <c r="B40" s="263" t="s">
        <v>499</v>
      </c>
      <c r="C40" s="264" t="s">
        <v>489</v>
      </c>
      <c r="D40" s="261">
        <v>1</v>
      </c>
      <c r="E40" s="259"/>
      <c r="F40" s="262">
        <f>E40*D40</f>
        <v>0</v>
      </c>
    </row>
    <row r="41" spans="1:6" ht="17.25" customHeight="1">
      <c r="A41" s="257"/>
      <c r="B41" s="263"/>
      <c r="C41" s="261"/>
      <c r="D41" s="261"/>
      <c r="E41" s="259"/>
      <c r="F41" s="262"/>
    </row>
    <row r="42" spans="1:6" ht="17.25" customHeight="1">
      <c r="A42" s="257"/>
      <c r="B42" s="268" t="s">
        <v>500</v>
      </c>
      <c r="C42" s="261"/>
      <c r="D42" s="261"/>
      <c r="E42" s="259"/>
      <c r="F42" s="262"/>
    </row>
    <row r="43" spans="1:6" ht="17.25" customHeight="1">
      <c r="A43" s="257"/>
      <c r="B43" s="268" t="s">
        <v>501</v>
      </c>
      <c r="C43" s="261"/>
      <c r="D43" s="261"/>
      <c r="E43" s="259"/>
      <c r="F43" s="262"/>
    </row>
    <row r="44" spans="1:6" ht="17.25" customHeight="1">
      <c r="A44" s="257"/>
      <c r="B44" s="263"/>
      <c r="C44" s="261"/>
      <c r="D44" s="261"/>
      <c r="E44" s="259"/>
      <c r="F44" s="262"/>
    </row>
    <row r="45" spans="1:6" ht="21" customHeight="1">
      <c r="A45" s="257" t="s">
        <v>114</v>
      </c>
      <c r="B45" s="263" t="s">
        <v>502</v>
      </c>
      <c r="C45" s="264" t="s">
        <v>489</v>
      </c>
      <c r="D45" s="261">
        <v>1</v>
      </c>
      <c r="E45" s="259"/>
      <c r="F45" s="262">
        <f>E45*D45</f>
        <v>0</v>
      </c>
    </row>
    <row r="46" spans="1:6" ht="17.25" customHeight="1">
      <c r="A46" s="257"/>
      <c r="B46" s="263"/>
      <c r="C46" s="264"/>
      <c r="D46" s="261"/>
      <c r="E46" s="259"/>
      <c r="F46" s="262"/>
    </row>
    <row r="47" spans="1:6" ht="22.5" customHeight="1">
      <c r="A47" s="257" t="s">
        <v>116</v>
      </c>
      <c r="B47" s="263" t="s">
        <v>503</v>
      </c>
      <c r="C47" s="264" t="s">
        <v>489</v>
      </c>
      <c r="D47" s="261">
        <v>1</v>
      </c>
      <c r="E47" s="259"/>
      <c r="F47" s="262">
        <f>E47*D47</f>
        <v>0</v>
      </c>
    </row>
    <row r="48" spans="1:6" ht="17.25" customHeight="1">
      <c r="A48" s="257"/>
      <c r="B48" s="263"/>
      <c r="C48" s="264"/>
      <c r="D48" s="261"/>
      <c r="E48" s="259"/>
      <c r="F48" s="262"/>
    </row>
    <row r="49" spans="1:6" ht="17.25" customHeight="1">
      <c r="A49" s="257"/>
      <c r="B49" s="271" t="s">
        <v>504</v>
      </c>
      <c r="C49" s="264"/>
      <c r="D49" s="261"/>
      <c r="E49" s="259"/>
      <c r="F49" s="262"/>
    </row>
    <row r="50" spans="1:6" ht="17.25" customHeight="1">
      <c r="A50" s="257"/>
      <c r="B50" s="271" t="s">
        <v>505</v>
      </c>
      <c r="C50" s="264"/>
      <c r="D50" s="261"/>
      <c r="E50" s="259"/>
      <c r="F50" s="262"/>
    </row>
    <row r="51" spans="1:6" ht="17.25" customHeight="1">
      <c r="A51" s="257"/>
      <c r="B51" s="271" t="s">
        <v>506</v>
      </c>
      <c r="C51" s="261"/>
      <c r="D51" s="261"/>
      <c r="E51" s="259"/>
      <c r="F51" s="262"/>
    </row>
    <row r="52" spans="1:6" ht="17.25" customHeight="1">
      <c r="A52" s="257"/>
      <c r="B52" s="271" t="s">
        <v>507</v>
      </c>
      <c r="C52" s="261"/>
      <c r="D52" s="261"/>
      <c r="E52" s="259"/>
      <c r="F52" s="262"/>
    </row>
    <row r="53" spans="1:6" ht="17.25" customHeight="1">
      <c r="A53" s="257"/>
      <c r="B53" s="272"/>
      <c r="C53" s="261"/>
      <c r="D53" s="261"/>
      <c r="E53" s="259"/>
      <c r="F53" s="262"/>
    </row>
    <row r="54" spans="1:6" ht="19.5" customHeight="1">
      <c r="A54" s="257" t="s">
        <v>118</v>
      </c>
      <c r="B54" s="258" t="s">
        <v>508</v>
      </c>
      <c r="C54" s="264" t="s">
        <v>489</v>
      </c>
      <c r="D54" s="261">
        <v>1</v>
      </c>
      <c r="E54" s="259"/>
      <c r="F54" s="262">
        <f>E54*D54</f>
        <v>0</v>
      </c>
    </row>
    <row r="55" spans="1:6" ht="17.25" customHeight="1">
      <c r="A55" s="257"/>
      <c r="B55" s="258"/>
      <c r="C55" s="261"/>
      <c r="D55" s="261"/>
      <c r="E55" s="259"/>
      <c r="F55" s="262"/>
    </row>
    <row r="56" spans="1:6" ht="18.75" customHeight="1">
      <c r="A56" s="257"/>
      <c r="B56" s="258" t="s">
        <v>345</v>
      </c>
      <c r="C56" s="264" t="s">
        <v>489</v>
      </c>
      <c r="D56" s="261">
        <v>1</v>
      </c>
      <c r="E56" s="259"/>
      <c r="F56" s="262">
        <f>E56*D56</f>
        <v>0</v>
      </c>
    </row>
    <row r="57" spans="1:6" ht="17.25" customHeight="1">
      <c r="A57" s="257"/>
      <c r="B57" s="258"/>
      <c r="C57" s="264"/>
      <c r="D57" s="261"/>
      <c r="E57" s="259"/>
      <c r="F57" s="262"/>
    </row>
    <row r="58" spans="1:6" ht="20.25" customHeight="1">
      <c r="A58" s="257"/>
      <c r="B58" s="273"/>
      <c r="C58" s="261"/>
      <c r="D58" s="261"/>
      <c r="E58" s="259"/>
      <c r="F58" s="262"/>
    </row>
    <row r="59" spans="1:6" ht="17.25" customHeight="1">
      <c r="A59" s="257"/>
      <c r="B59" s="273" t="s">
        <v>509</v>
      </c>
      <c r="C59" s="261"/>
      <c r="D59" s="261"/>
      <c r="E59" s="259"/>
      <c r="F59" s="262"/>
    </row>
    <row r="60" spans="1:6" ht="10.5" customHeight="1">
      <c r="A60" s="257"/>
      <c r="B60" s="263"/>
      <c r="C60" s="261"/>
      <c r="D60" s="261"/>
      <c r="E60" s="259"/>
      <c r="F60" s="262"/>
    </row>
    <row r="61" spans="1:6" ht="19.5" customHeight="1">
      <c r="A61" s="257" t="s">
        <v>276</v>
      </c>
      <c r="B61" s="263" t="s">
        <v>510</v>
      </c>
      <c r="C61" s="261" t="s">
        <v>31</v>
      </c>
      <c r="D61" s="261">
        <v>11</v>
      </c>
      <c r="E61" s="259"/>
      <c r="F61" s="262">
        <f>E61*D61</f>
        <v>0</v>
      </c>
    </row>
    <row r="62" spans="1:6" ht="17.25" customHeight="1">
      <c r="A62" s="257"/>
      <c r="B62" s="263"/>
      <c r="C62" s="261"/>
      <c r="D62" s="261"/>
      <c r="E62" s="259"/>
      <c r="F62" s="262"/>
    </row>
    <row r="63" spans="1:6" ht="20.25" customHeight="1">
      <c r="A63" s="257" t="s">
        <v>279</v>
      </c>
      <c r="B63" s="263" t="s">
        <v>511</v>
      </c>
      <c r="C63" s="261" t="s">
        <v>485</v>
      </c>
      <c r="D63" s="261">
        <v>3</v>
      </c>
      <c r="E63" s="259"/>
      <c r="F63" s="262">
        <f>E63*D63</f>
        <v>0</v>
      </c>
    </row>
    <row r="64" spans="1:6" ht="17.25" customHeight="1">
      <c r="A64" s="257"/>
      <c r="B64" s="263"/>
      <c r="C64" s="261"/>
      <c r="D64" s="261"/>
      <c r="E64" s="259"/>
      <c r="F64" s="262"/>
    </row>
    <row r="65" spans="1:6" ht="17.25" customHeight="1">
      <c r="A65" s="257"/>
      <c r="B65" s="267"/>
      <c r="C65" s="261"/>
      <c r="D65" s="261"/>
      <c r="E65" s="259"/>
      <c r="F65" s="262"/>
    </row>
    <row r="66" spans="1:6" ht="17.25" customHeight="1">
      <c r="A66" s="257"/>
      <c r="B66" s="263"/>
      <c r="C66" s="261"/>
      <c r="D66" s="261"/>
      <c r="E66" s="259"/>
      <c r="F66" s="262"/>
    </row>
    <row r="67" spans="1:6" ht="17.25" customHeight="1">
      <c r="A67" s="274"/>
      <c r="B67" s="275"/>
      <c r="C67" s="275"/>
      <c r="D67" s="275" t="s">
        <v>512</v>
      </c>
      <c r="E67" s="275"/>
      <c r="F67" s="276">
        <f>SUM(F36:F66)</f>
        <v>0</v>
      </c>
    </row>
    <row r="68" spans="1:6" ht="17.25" customHeight="1">
      <c r="A68" s="277"/>
      <c r="B68" s="278"/>
      <c r="C68" s="279"/>
      <c r="D68" s="277"/>
      <c r="E68" s="280"/>
      <c r="F68" s="281"/>
    </row>
    <row r="70" spans="1:6" ht="15.75" customHeight="1">
      <c r="A70" s="734" t="s">
        <v>513</v>
      </c>
      <c r="B70" s="716" t="str">
        <f>B1</f>
        <v>PROPOSED CONSTRUCTION OF POLICE GUARD FOR AXLE LOAD STATION</v>
      </c>
      <c r="C70" s="717"/>
      <c r="D70" s="717"/>
      <c r="E70" s="718"/>
      <c r="F70" s="711" t="s">
        <v>0</v>
      </c>
    </row>
    <row r="71" spans="1:6" ht="15" customHeight="1">
      <c r="A71" s="735"/>
      <c r="B71" s="719"/>
      <c r="C71" s="720"/>
      <c r="D71" s="720"/>
      <c r="E71" s="721"/>
      <c r="F71" s="712"/>
    </row>
    <row r="72" spans="1:6" ht="15" customHeight="1">
      <c r="A72" s="735"/>
      <c r="B72" s="719"/>
      <c r="C72" s="720"/>
      <c r="D72" s="720"/>
      <c r="E72" s="721"/>
      <c r="F72" s="712"/>
    </row>
    <row r="73" spans="1:6" ht="15" customHeight="1">
      <c r="A73" s="736"/>
      <c r="B73" s="722"/>
      <c r="C73" s="723"/>
      <c r="D73" s="723"/>
      <c r="E73" s="724"/>
      <c r="F73" s="713"/>
    </row>
    <row r="74" spans="1:6" ht="15" customHeight="1">
      <c r="A74" s="732" t="s">
        <v>479</v>
      </c>
      <c r="B74" s="725" t="s">
        <v>3</v>
      </c>
      <c r="C74" s="725" t="s">
        <v>4</v>
      </c>
      <c r="D74" s="725" t="s">
        <v>5</v>
      </c>
      <c r="E74" s="725" t="s">
        <v>247</v>
      </c>
      <c r="F74" s="727" t="s">
        <v>730</v>
      </c>
    </row>
    <row r="75" spans="1:6" ht="15" customHeight="1">
      <c r="A75" s="738"/>
      <c r="B75" s="730"/>
      <c r="C75" s="730"/>
      <c r="D75" s="730"/>
      <c r="E75" s="730"/>
      <c r="F75" s="731"/>
    </row>
    <row r="76" spans="1:6" ht="15" customHeight="1">
      <c r="A76" s="764"/>
      <c r="B76" s="765"/>
      <c r="C76" s="697"/>
      <c r="D76" s="697"/>
      <c r="E76" s="766" t="s">
        <v>729</v>
      </c>
      <c r="F76" s="698"/>
    </row>
    <row r="77" spans="1:6" ht="18">
      <c r="A77" s="282"/>
      <c r="B77" s="283"/>
      <c r="C77" s="284"/>
      <c r="D77" s="284" t="s">
        <v>514</v>
      </c>
      <c r="E77" s="285"/>
      <c r="F77" s="286">
        <f>F67</f>
        <v>0</v>
      </c>
    </row>
    <row r="78" spans="1:6" ht="18">
      <c r="A78" s="252"/>
      <c r="B78" s="287" t="s">
        <v>269</v>
      </c>
      <c r="C78" s="254"/>
      <c r="D78" s="254"/>
      <c r="E78" s="288"/>
      <c r="F78" s="260"/>
    </row>
    <row r="79" spans="1:6" ht="9.75" customHeight="1">
      <c r="A79" s="252"/>
      <c r="B79" s="253"/>
      <c r="C79" s="254"/>
      <c r="D79" s="254"/>
      <c r="E79" s="288"/>
      <c r="F79" s="260"/>
    </row>
    <row r="80" spans="1:6" ht="18.75">
      <c r="A80" s="252"/>
      <c r="B80" s="289" t="s">
        <v>515</v>
      </c>
      <c r="C80" s="254"/>
      <c r="D80" s="254"/>
      <c r="E80" s="288"/>
      <c r="F80" s="260"/>
    </row>
    <row r="81" spans="1:6" ht="18.75">
      <c r="A81" s="257"/>
      <c r="B81" s="289" t="s">
        <v>516</v>
      </c>
      <c r="C81" s="261"/>
      <c r="D81" s="254"/>
      <c r="E81" s="288"/>
      <c r="F81" s="260"/>
    </row>
    <row r="82" spans="1:6" ht="18">
      <c r="A82" s="257"/>
      <c r="B82" s="253"/>
      <c r="C82" s="261"/>
      <c r="D82" s="254"/>
      <c r="E82" s="288"/>
      <c r="F82" s="260"/>
    </row>
    <row r="83" spans="1:6" ht="18">
      <c r="A83" s="257" t="s">
        <v>86</v>
      </c>
      <c r="B83" s="258" t="s">
        <v>517</v>
      </c>
      <c r="C83" s="261" t="s">
        <v>102</v>
      </c>
      <c r="D83" s="261">
        <v>3</v>
      </c>
      <c r="E83" s="288"/>
      <c r="F83" s="262">
        <f>E83*D83</f>
        <v>0</v>
      </c>
    </row>
    <row r="84" spans="1:6" ht="18">
      <c r="A84" s="257"/>
      <c r="B84" s="258"/>
      <c r="C84" s="261"/>
      <c r="D84" s="254"/>
      <c r="E84" s="288"/>
      <c r="F84" s="290"/>
    </row>
    <row r="85" spans="1:6" ht="18">
      <c r="A85" s="257" t="s">
        <v>90</v>
      </c>
      <c r="B85" s="258" t="s">
        <v>518</v>
      </c>
      <c r="C85" s="261" t="s">
        <v>102</v>
      </c>
      <c r="D85" s="261">
        <v>43</v>
      </c>
      <c r="E85" s="288"/>
      <c r="F85" s="262">
        <f>E85*D85</f>
        <v>0</v>
      </c>
    </row>
    <row r="86" spans="1:6" ht="18">
      <c r="A86" s="257"/>
      <c r="B86" s="253"/>
      <c r="C86" s="261"/>
      <c r="D86" s="254"/>
      <c r="E86" s="288"/>
      <c r="F86" s="260"/>
    </row>
    <row r="87" spans="1:6" ht="18">
      <c r="A87" s="257"/>
      <c r="B87" s="258"/>
      <c r="C87" s="261"/>
      <c r="D87" s="261"/>
      <c r="E87" s="288"/>
      <c r="F87" s="290"/>
    </row>
    <row r="88" spans="1:6" ht="18">
      <c r="A88" s="257"/>
      <c r="B88" s="253"/>
      <c r="C88" s="261"/>
      <c r="D88" s="254"/>
      <c r="E88" s="288"/>
      <c r="F88" s="260"/>
    </row>
    <row r="89" spans="1:6" ht="37.5">
      <c r="A89" s="257"/>
      <c r="B89" s="291" t="s">
        <v>519</v>
      </c>
      <c r="C89" s="261"/>
      <c r="D89" s="254"/>
      <c r="E89" s="288"/>
      <c r="F89" s="292">
        <f>SUM(F77:F88)</f>
        <v>0</v>
      </c>
    </row>
    <row r="90" spans="1:6" ht="18">
      <c r="A90" s="257"/>
      <c r="B90" s="253"/>
      <c r="C90" s="261"/>
      <c r="D90" s="254"/>
      <c r="E90" s="288"/>
      <c r="F90" s="260"/>
    </row>
    <row r="91" spans="1:6" ht="18">
      <c r="A91" s="257"/>
      <c r="B91" s="253"/>
      <c r="C91" s="261"/>
      <c r="D91" s="254"/>
      <c r="E91" s="288"/>
      <c r="F91" s="260"/>
    </row>
    <row r="92" spans="1:6" s="246" customFormat="1" ht="18">
      <c r="A92" s="257"/>
      <c r="B92" s="293" t="s">
        <v>520</v>
      </c>
      <c r="C92" s="294"/>
      <c r="D92" s="295"/>
      <c r="E92" s="296"/>
      <c r="F92" s="290"/>
    </row>
    <row r="93" spans="1:6" s="246" customFormat="1" ht="18">
      <c r="A93" s="257"/>
      <c r="B93" s="297"/>
      <c r="C93" s="298"/>
      <c r="D93" s="295"/>
      <c r="E93" s="296"/>
      <c r="F93" s="290"/>
    </row>
    <row r="94" spans="1:6" s="246" customFormat="1" ht="18">
      <c r="A94" s="257" t="s">
        <v>92</v>
      </c>
      <c r="B94" s="299" t="s">
        <v>521</v>
      </c>
      <c r="C94" s="298"/>
      <c r="D94" s="295"/>
      <c r="E94" s="296"/>
      <c r="F94" s="290"/>
    </row>
    <row r="95" spans="1:6" s="246" customFormat="1" ht="21">
      <c r="A95" s="257"/>
      <c r="B95" s="299" t="s">
        <v>522</v>
      </c>
      <c r="C95" s="300" t="s">
        <v>485</v>
      </c>
      <c r="D95" s="301">
        <v>18</v>
      </c>
      <c r="E95" s="296"/>
      <c r="F95" s="262">
        <f>E95*D95</f>
        <v>0</v>
      </c>
    </row>
    <row r="96" spans="1:6" s="246" customFormat="1" ht="18">
      <c r="A96" s="257"/>
      <c r="B96" s="299"/>
      <c r="C96" s="298"/>
      <c r="D96" s="301"/>
      <c r="E96" s="296"/>
      <c r="F96" s="290"/>
    </row>
    <row r="97" spans="1:6" s="246" customFormat="1" ht="18">
      <c r="A97" s="257" t="s">
        <v>94</v>
      </c>
      <c r="B97" s="302" t="s">
        <v>523</v>
      </c>
      <c r="C97" s="298"/>
      <c r="D97" s="301"/>
      <c r="E97" s="296"/>
      <c r="F97" s="290"/>
    </row>
    <row r="98" spans="1:6" s="246" customFormat="1" ht="21">
      <c r="A98" s="257"/>
      <c r="B98" s="299" t="s">
        <v>524</v>
      </c>
      <c r="C98" s="300" t="s">
        <v>485</v>
      </c>
      <c r="D98" s="301">
        <v>8</v>
      </c>
      <c r="E98" s="296"/>
      <c r="F98" s="262">
        <f>E98*D98</f>
        <v>0</v>
      </c>
    </row>
    <row r="99" spans="1:6" s="246" customFormat="1" ht="18">
      <c r="A99" s="257"/>
      <c r="B99" s="303"/>
      <c r="C99" s="298"/>
      <c r="D99" s="295"/>
      <c r="E99" s="296"/>
      <c r="F99" s="304"/>
    </row>
    <row r="100" spans="1:6" s="246" customFormat="1" ht="37.5" customHeight="1">
      <c r="A100" s="257"/>
      <c r="B100" s="291" t="s">
        <v>525</v>
      </c>
      <c r="C100" s="298"/>
      <c r="D100" s="295"/>
      <c r="E100" s="296"/>
      <c r="F100" s="305">
        <f>SUM(F94:F99)</f>
        <v>0</v>
      </c>
    </row>
    <row r="101" spans="1:6" s="246" customFormat="1" ht="18">
      <c r="A101" s="257"/>
      <c r="B101" s="303"/>
      <c r="C101" s="298"/>
      <c r="D101" s="295"/>
      <c r="E101" s="306"/>
      <c r="F101" s="304"/>
    </row>
    <row r="102" spans="1:6" s="246" customFormat="1" ht="18">
      <c r="A102" s="257"/>
      <c r="B102" s="303"/>
      <c r="C102" s="298"/>
      <c r="D102" s="295"/>
      <c r="E102" s="306"/>
      <c r="F102" s="304"/>
    </row>
    <row r="103" spans="1:6" s="246" customFormat="1" ht="18">
      <c r="A103" s="257"/>
      <c r="B103" s="307"/>
      <c r="C103" s="307"/>
      <c r="D103" s="307"/>
      <c r="E103" s="307"/>
      <c r="F103" s="308"/>
    </row>
    <row r="104" spans="1:6" s="246" customFormat="1" ht="18">
      <c r="A104" s="257"/>
      <c r="B104" s="307"/>
      <c r="C104" s="307"/>
      <c r="D104" s="307"/>
      <c r="E104" s="307"/>
      <c r="F104" s="308"/>
    </row>
    <row r="105" spans="1:6" s="246" customFormat="1" ht="18">
      <c r="A105" s="257"/>
      <c r="B105" s="307"/>
      <c r="C105" s="307"/>
      <c r="D105" s="307"/>
      <c r="E105" s="307"/>
      <c r="F105" s="308"/>
    </row>
    <row r="106" spans="1:6" s="246" customFormat="1" ht="18">
      <c r="A106" s="257"/>
      <c r="B106" s="293" t="s">
        <v>526</v>
      </c>
      <c r="C106" s="298"/>
      <c r="D106" s="295"/>
      <c r="E106" s="306"/>
      <c r="F106" s="304"/>
    </row>
    <row r="107" spans="1:6" s="246" customFormat="1" ht="18">
      <c r="A107" s="257" t="s">
        <v>96</v>
      </c>
      <c r="B107" s="309" t="s">
        <v>527</v>
      </c>
      <c r="C107" s="298"/>
      <c r="D107" s="300"/>
      <c r="E107" s="306"/>
      <c r="F107" s="290"/>
    </row>
    <row r="108" spans="1:6" s="246" customFormat="1" ht="21">
      <c r="A108" s="257"/>
      <c r="B108" s="299" t="s">
        <v>528</v>
      </c>
      <c r="C108" s="300" t="s">
        <v>485</v>
      </c>
      <c r="D108" s="300">
        <v>8</v>
      </c>
      <c r="E108" s="306"/>
      <c r="F108" s="262">
        <f>E108*D108</f>
        <v>0</v>
      </c>
    </row>
    <row r="109" spans="1:6" s="246" customFormat="1" ht="18">
      <c r="A109" s="257"/>
      <c r="B109" s="299"/>
      <c r="C109" s="298"/>
      <c r="D109" s="301"/>
      <c r="E109" s="306"/>
      <c r="F109" s="290"/>
    </row>
    <row r="110" spans="1:6" s="246" customFormat="1" ht="18">
      <c r="A110" s="257"/>
      <c r="B110" s="310"/>
      <c r="C110" s="311"/>
      <c r="D110" s="312"/>
      <c r="E110" s="313"/>
      <c r="F110" s="314"/>
    </row>
    <row r="111" spans="1:6" s="246" customFormat="1" ht="34.5" customHeight="1">
      <c r="A111" s="315"/>
      <c r="B111" s="316" t="s">
        <v>529</v>
      </c>
      <c r="C111" s="317"/>
      <c r="D111" s="318"/>
      <c r="E111" s="319"/>
      <c r="F111" s="320">
        <f>SUM(F106:F110)</f>
        <v>0</v>
      </c>
    </row>
    <row r="112" spans="1:6" s="246" customFormat="1" ht="18">
      <c r="A112" s="321"/>
      <c r="B112" s="322"/>
      <c r="C112" s="323"/>
      <c r="D112" s="324"/>
      <c r="E112" s="325"/>
      <c r="F112" s="326"/>
    </row>
    <row r="113" spans="1:6" s="246" customFormat="1" ht="18">
      <c r="A113" s="327"/>
      <c r="B113" s="328"/>
      <c r="C113" s="329"/>
      <c r="D113" s="330"/>
      <c r="E113" s="331"/>
      <c r="F113" s="332"/>
    </row>
    <row r="114" spans="1:6" s="246" customFormat="1" ht="18">
      <c r="A114" s="327"/>
      <c r="B114" s="328"/>
      <c r="C114" s="329"/>
      <c r="D114" s="330"/>
      <c r="E114" s="331"/>
      <c r="F114" s="332"/>
    </row>
    <row r="115" spans="1:6" s="246" customFormat="1" ht="18">
      <c r="A115" s="327"/>
      <c r="B115" s="328"/>
      <c r="C115" s="329"/>
      <c r="D115" s="330"/>
      <c r="E115" s="331"/>
      <c r="F115" s="332"/>
    </row>
    <row r="116" spans="1:6" s="246" customFormat="1" ht="18">
      <c r="A116" s="327"/>
      <c r="B116" s="328"/>
      <c r="C116" s="329"/>
      <c r="D116" s="330"/>
      <c r="E116" s="331"/>
      <c r="F116" s="332"/>
    </row>
    <row r="117" spans="1:6" s="246" customFormat="1" ht="18">
      <c r="A117" s="327"/>
      <c r="B117" s="328"/>
      <c r="C117" s="329"/>
      <c r="D117" s="330"/>
      <c r="E117" s="331"/>
      <c r="F117" s="332"/>
    </row>
    <row r="118" spans="1:6" s="246" customFormat="1" ht="18">
      <c r="A118" s="327"/>
      <c r="B118" s="328"/>
      <c r="C118" s="329"/>
      <c r="D118" s="330"/>
      <c r="E118" s="331"/>
      <c r="F118" s="332"/>
    </row>
    <row r="119" spans="1:6" s="246" customFormat="1" ht="18">
      <c r="A119" s="327"/>
      <c r="B119" s="328"/>
      <c r="C119" s="329"/>
      <c r="D119" s="330"/>
      <c r="E119" s="331"/>
      <c r="F119" s="332"/>
    </row>
    <row r="120" spans="1:6" s="246" customFormat="1" ht="18">
      <c r="A120" s="327"/>
      <c r="B120" s="328"/>
      <c r="C120" s="329"/>
      <c r="D120" s="330"/>
      <c r="E120" s="331"/>
      <c r="F120" s="332"/>
    </row>
    <row r="121" spans="1:6" s="246" customFormat="1" ht="18">
      <c r="A121" s="327"/>
      <c r="B121" s="328"/>
      <c r="C121" s="329"/>
      <c r="D121" s="330"/>
      <c r="E121" s="331"/>
      <c r="F121" s="332"/>
    </row>
    <row r="122" spans="1:6" s="246" customFormat="1" ht="18">
      <c r="A122" s="327"/>
      <c r="B122" s="328"/>
      <c r="C122" s="329"/>
      <c r="D122" s="330"/>
      <c r="E122" s="331"/>
      <c r="F122" s="332"/>
    </row>
    <row r="123" spans="1:6" s="246" customFormat="1" ht="18">
      <c r="A123" s="327"/>
      <c r="B123" s="328"/>
      <c r="C123" s="329"/>
      <c r="D123" s="330"/>
      <c r="E123" s="331"/>
      <c r="F123" s="332"/>
    </row>
    <row r="124" spans="1:6" s="246" customFormat="1" ht="18">
      <c r="A124" s="327"/>
      <c r="B124" s="333"/>
      <c r="C124" s="334"/>
      <c r="D124" s="334"/>
      <c r="E124" s="335"/>
      <c r="F124" s="335"/>
    </row>
    <row r="125" spans="1:6" s="246" customFormat="1" ht="18">
      <c r="A125" s="327"/>
      <c r="B125" s="333"/>
      <c r="C125" s="334"/>
      <c r="D125" s="334"/>
      <c r="E125" s="335"/>
      <c r="F125" s="335"/>
    </row>
    <row r="126" spans="1:6" s="246" customFormat="1" ht="18">
      <c r="A126" s="327"/>
      <c r="B126" s="333"/>
      <c r="C126" s="334"/>
      <c r="D126" s="334"/>
      <c r="E126" s="335"/>
      <c r="F126" s="335"/>
    </row>
    <row r="127" spans="1:6" s="246" customFormat="1" ht="18">
      <c r="A127" s="327"/>
      <c r="B127" s="333"/>
      <c r="C127" s="334"/>
      <c r="D127" s="334"/>
      <c r="E127" s="335"/>
      <c r="F127" s="335"/>
    </row>
    <row r="128" spans="1:6" s="246" customFormat="1" ht="19.5" customHeight="1">
      <c r="A128" s="327"/>
      <c r="B128" s="333"/>
      <c r="C128" s="334"/>
      <c r="D128" s="334"/>
      <c r="E128" s="335"/>
      <c r="F128" s="335"/>
    </row>
    <row r="129" spans="1:6" s="246" customFormat="1" ht="15.75">
      <c r="A129" s="336"/>
      <c r="B129" s="337"/>
      <c r="C129" s="338"/>
      <c r="D129" s="338"/>
      <c r="E129" s="339"/>
      <c r="F129" s="339"/>
    </row>
    <row r="130" spans="1:6" s="246" customFormat="1" ht="15.75">
      <c r="A130" s="340"/>
      <c r="B130" s="341"/>
      <c r="C130" s="342"/>
      <c r="D130" s="342"/>
      <c r="E130" s="343"/>
      <c r="F130" s="343"/>
    </row>
    <row r="131" spans="1:6" s="246" customFormat="1" ht="16.5" customHeight="1">
      <c r="A131" s="734" t="s">
        <v>513</v>
      </c>
      <c r="B131" s="716" t="str">
        <f>B70</f>
        <v>PROPOSED CONSTRUCTION OF POLICE GUARD FOR AXLE LOAD STATION</v>
      </c>
      <c r="C131" s="717"/>
      <c r="D131" s="717"/>
      <c r="E131" s="718"/>
      <c r="F131" s="711" t="s">
        <v>0</v>
      </c>
    </row>
    <row r="132" spans="1:6" s="246" customFormat="1">
      <c r="A132" s="735"/>
      <c r="B132" s="719"/>
      <c r="C132" s="720"/>
      <c r="D132" s="720"/>
      <c r="E132" s="721"/>
      <c r="F132" s="712"/>
    </row>
    <row r="133" spans="1:6" s="246" customFormat="1">
      <c r="A133" s="735"/>
      <c r="B133" s="719"/>
      <c r="C133" s="720"/>
      <c r="D133" s="720"/>
      <c r="E133" s="721"/>
      <c r="F133" s="712"/>
    </row>
    <row r="134" spans="1:6" s="246" customFormat="1" ht="16.5" customHeight="1">
      <c r="A134" s="736"/>
      <c r="B134" s="722"/>
      <c r="C134" s="723"/>
      <c r="D134" s="723"/>
      <c r="E134" s="724"/>
      <c r="F134" s="713"/>
    </row>
    <row r="135" spans="1:6" s="246" customFormat="1" ht="16.5" customHeight="1">
      <c r="A135" s="732" t="s">
        <v>479</v>
      </c>
      <c r="B135" s="725" t="s">
        <v>3</v>
      </c>
      <c r="C135" s="725" t="s">
        <v>4</v>
      </c>
      <c r="D135" s="725" t="s">
        <v>5</v>
      </c>
      <c r="E135" s="725" t="s">
        <v>731</v>
      </c>
      <c r="F135" s="767" t="s">
        <v>730</v>
      </c>
    </row>
    <row r="136" spans="1:6" s="246" customFormat="1" ht="21.75" customHeight="1">
      <c r="A136" s="733"/>
      <c r="B136" s="726"/>
      <c r="C136" s="726"/>
      <c r="D136" s="726"/>
      <c r="E136" s="726"/>
      <c r="F136" s="710"/>
    </row>
    <row r="137" spans="1:6" s="246" customFormat="1" ht="24" customHeight="1">
      <c r="A137" s="344"/>
      <c r="B137" s="345" t="s">
        <v>358</v>
      </c>
      <c r="C137" s="284"/>
      <c r="D137" s="284"/>
      <c r="E137" s="346"/>
      <c r="F137" s="347"/>
    </row>
    <row r="138" spans="1:6" s="246" customFormat="1" ht="18.75">
      <c r="A138" s="257"/>
      <c r="B138" s="273" t="s">
        <v>530</v>
      </c>
      <c r="C138" s="261"/>
      <c r="D138" s="261"/>
      <c r="E138" s="335"/>
      <c r="F138" s="262"/>
    </row>
    <row r="139" spans="1:6" s="246" customFormat="1" ht="13.5" customHeight="1">
      <c r="A139" s="257"/>
      <c r="B139" s="263"/>
      <c r="C139" s="261"/>
      <c r="D139" s="261"/>
      <c r="E139" s="259"/>
      <c r="F139" s="262"/>
    </row>
    <row r="140" spans="1:6" s="246" customFormat="1" ht="15.75" customHeight="1">
      <c r="A140" s="257"/>
      <c r="B140" s="348" t="s">
        <v>531</v>
      </c>
      <c r="C140" s="264"/>
      <c r="D140" s="261"/>
      <c r="E140" s="259"/>
      <c r="F140" s="349"/>
    </row>
    <row r="141" spans="1:6" s="246" customFormat="1" ht="18">
      <c r="A141" s="257"/>
      <c r="B141" s="348" t="s">
        <v>532</v>
      </c>
      <c r="C141" s="261"/>
      <c r="D141" s="261"/>
      <c r="E141" s="259"/>
      <c r="F141" s="262"/>
    </row>
    <row r="142" spans="1:6" s="246" customFormat="1" ht="18">
      <c r="A142" s="257"/>
      <c r="B142" s="263"/>
      <c r="C142" s="261"/>
      <c r="D142" s="261"/>
      <c r="E142" s="259"/>
      <c r="F142" s="262"/>
    </row>
    <row r="143" spans="1:6" s="246" customFormat="1" ht="21">
      <c r="A143" s="257" t="s">
        <v>86</v>
      </c>
      <c r="B143" s="263" t="s">
        <v>533</v>
      </c>
      <c r="C143" s="264" t="s">
        <v>489</v>
      </c>
      <c r="D143" s="261">
        <v>1</v>
      </c>
      <c r="E143" s="259"/>
      <c r="F143" s="262">
        <f>E143*D143</f>
        <v>0</v>
      </c>
    </row>
    <row r="144" spans="1:6" s="246" customFormat="1" ht="18">
      <c r="A144" s="257"/>
      <c r="B144" s="263"/>
      <c r="C144" s="264"/>
      <c r="D144" s="261"/>
      <c r="E144" s="259"/>
      <c r="F144" s="262"/>
    </row>
    <row r="145" spans="1:6" s="246" customFormat="1" ht="21">
      <c r="A145" s="257"/>
      <c r="B145" s="263" t="s">
        <v>534</v>
      </c>
      <c r="C145" s="264" t="s">
        <v>489</v>
      </c>
      <c r="D145" s="261">
        <v>1</v>
      </c>
      <c r="E145" s="259"/>
      <c r="F145" s="262">
        <f>E145*D145</f>
        <v>0</v>
      </c>
    </row>
    <row r="146" spans="1:6" s="246" customFormat="1" ht="18">
      <c r="A146" s="257"/>
      <c r="B146" s="263"/>
      <c r="C146" s="264"/>
      <c r="D146" s="261"/>
      <c r="E146" s="259"/>
      <c r="F146" s="262"/>
    </row>
    <row r="147" spans="1:6" s="246" customFormat="1" ht="18">
      <c r="A147" s="257"/>
      <c r="B147" s="263"/>
      <c r="C147" s="261"/>
      <c r="D147" s="261"/>
      <c r="E147" s="259"/>
      <c r="F147" s="262"/>
    </row>
    <row r="148" spans="1:6" s="246" customFormat="1" ht="18">
      <c r="A148" s="257"/>
      <c r="B148" s="348" t="s">
        <v>535</v>
      </c>
      <c r="C148" s="264"/>
      <c r="D148" s="261"/>
      <c r="E148" s="259"/>
      <c r="F148" s="262"/>
    </row>
    <row r="149" spans="1:6" s="246" customFormat="1" ht="17.25" customHeight="1">
      <c r="A149" s="257"/>
      <c r="B149" s="348" t="s">
        <v>536</v>
      </c>
      <c r="C149" s="261"/>
      <c r="D149" s="261"/>
      <c r="E149" s="259"/>
      <c r="F149" s="262"/>
    </row>
    <row r="150" spans="1:6" s="246" customFormat="1" ht="17.25" customHeight="1">
      <c r="A150" s="257"/>
      <c r="B150" s="263"/>
      <c r="C150" s="264"/>
      <c r="D150" s="261"/>
      <c r="E150" s="259"/>
      <c r="F150" s="262"/>
    </row>
    <row r="151" spans="1:6" s="246" customFormat="1" ht="17.25" customHeight="1">
      <c r="A151" s="257" t="s">
        <v>90</v>
      </c>
      <c r="B151" s="263" t="s">
        <v>537</v>
      </c>
      <c r="C151" s="261" t="s">
        <v>102</v>
      </c>
      <c r="D151" s="261">
        <v>38</v>
      </c>
      <c r="E151" s="259"/>
      <c r="F151" s="262">
        <f>E151*D151</f>
        <v>0</v>
      </c>
    </row>
    <row r="152" spans="1:6" s="246" customFormat="1" ht="17.25" customHeight="1">
      <c r="A152" s="257"/>
      <c r="B152" s="263"/>
      <c r="C152" s="261"/>
      <c r="D152" s="261"/>
      <c r="E152" s="259"/>
      <c r="F152" s="262">
        <f>E152*D152</f>
        <v>0</v>
      </c>
    </row>
    <row r="153" spans="1:6" s="246" customFormat="1" ht="17.25" customHeight="1">
      <c r="A153" s="257" t="s">
        <v>92</v>
      </c>
      <c r="B153" s="263" t="s">
        <v>538</v>
      </c>
      <c r="C153" s="261" t="s">
        <v>102</v>
      </c>
      <c r="D153" s="261">
        <v>3</v>
      </c>
      <c r="E153" s="259"/>
      <c r="F153" s="262">
        <f>E153*D153</f>
        <v>0</v>
      </c>
    </row>
    <row r="154" spans="1:6" s="246" customFormat="1" ht="17.25" customHeight="1">
      <c r="A154" s="257"/>
      <c r="B154" s="263"/>
      <c r="C154" s="261"/>
      <c r="D154" s="261"/>
      <c r="E154" s="259"/>
      <c r="F154" s="262"/>
    </row>
    <row r="155" spans="1:6" s="246" customFormat="1" ht="17.25" customHeight="1">
      <c r="A155" s="257" t="s">
        <v>94</v>
      </c>
      <c r="B155" s="263" t="s">
        <v>345</v>
      </c>
      <c r="C155" s="261" t="s">
        <v>102</v>
      </c>
      <c r="D155" s="261">
        <v>37</v>
      </c>
      <c r="E155" s="259"/>
      <c r="F155" s="262">
        <f>E155*D155</f>
        <v>0</v>
      </c>
    </row>
    <row r="156" spans="1:6" s="246" customFormat="1" ht="17.25" customHeight="1">
      <c r="A156" s="257"/>
      <c r="B156" s="263"/>
      <c r="C156" s="264"/>
      <c r="D156" s="261"/>
      <c r="E156" s="259"/>
      <c r="F156" s="262"/>
    </row>
    <row r="157" spans="1:6" s="246" customFormat="1" ht="17.25" customHeight="1">
      <c r="A157" s="257"/>
      <c r="B157" s="263"/>
      <c r="C157" s="261"/>
      <c r="D157" s="261"/>
      <c r="E157" s="259"/>
      <c r="F157" s="262"/>
    </row>
    <row r="158" spans="1:6" s="246" customFormat="1" ht="17.25" customHeight="1">
      <c r="A158" s="257"/>
      <c r="B158" s="273" t="s">
        <v>509</v>
      </c>
      <c r="C158" s="261"/>
      <c r="D158" s="261"/>
      <c r="E158" s="259"/>
      <c r="F158" s="262"/>
    </row>
    <row r="159" spans="1:6" s="246" customFormat="1" ht="17.25" customHeight="1">
      <c r="A159" s="257"/>
      <c r="B159" s="350"/>
      <c r="C159" s="261"/>
      <c r="D159" s="261"/>
      <c r="E159" s="259"/>
      <c r="F159" s="262"/>
    </row>
    <row r="160" spans="1:6" s="246" customFormat="1" ht="17.25" customHeight="1">
      <c r="A160" s="257" t="s">
        <v>96</v>
      </c>
      <c r="B160" s="263" t="s">
        <v>539</v>
      </c>
      <c r="C160" s="261" t="s">
        <v>485</v>
      </c>
      <c r="D160" s="261">
        <v>2</v>
      </c>
      <c r="E160" s="259"/>
      <c r="F160" s="262">
        <f>E160*D160</f>
        <v>0</v>
      </c>
    </row>
    <row r="161" spans="1:6" s="246" customFormat="1" ht="17.25" customHeight="1">
      <c r="A161" s="257"/>
      <c r="B161" s="263"/>
      <c r="C161" s="261"/>
      <c r="D161" s="261"/>
      <c r="E161" s="259"/>
      <c r="F161" s="262"/>
    </row>
    <row r="162" spans="1:6" s="246" customFormat="1" ht="17.25" customHeight="1">
      <c r="A162" s="257" t="s">
        <v>98</v>
      </c>
      <c r="B162" s="263" t="s">
        <v>540</v>
      </c>
      <c r="C162" s="261" t="s">
        <v>485</v>
      </c>
      <c r="D162" s="261">
        <v>8</v>
      </c>
      <c r="E162" s="259"/>
      <c r="F162" s="262">
        <f>E162*D162</f>
        <v>0</v>
      </c>
    </row>
    <row r="163" spans="1:6" s="246" customFormat="1" ht="17.25" customHeight="1">
      <c r="A163" s="257"/>
      <c r="B163" s="263"/>
      <c r="C163" s="261"/>
      <c r="D163" s="261"/>
      <c r="E163" s="259"/>
      <c r="F163" s="262"/>
    </row>
    <row r="164" spans="1:6" s="246" customFormat="1" ht="17.25" customHeight="1">
      <c r="A164" s="257"/>
      <c r="B164" s="263"/>
      <c r="C164" s="261"/>
      <c r="D164" s="261"/>
      <c r="E164" s="259"/>
      <c r="F164" s="262"/>
    </row>
    <row r="165" spans="1:6" s="246" customFormat="1" ht="36.75" customHeight="1">
      <c r="A165" s="257"/>
      <c r="B165" s="351" t="s">
        <v>541</v>
      </c>
      <c r="C165" s="261"/>
      <c r="D165" s="261"/>
      <c r="E165" s="259"/>
      <c r="F165" s="266">
        <f>SUM(F140:F164)</f>
        <v>0</v>
      </c>
    </row>
    <row r="166" spans="1:6" s="246" customFormat="1" ht="17.25" customHeight="1">
      <c r="A166" s="257"/>
      <c r="B166" s="263"/>
      <c r="C166" s="261"/>
      <c r="D166" s="261"/>
      <c r="E166" s="259"/>
      <c r="F166" s="262"/>
    </row>
    <row r="167" spans="1:6" s="246" customFormat="1" ht="17.25" customHeight="1">
      <c r="A167" s="257"/>
      <c r="B167" s="352" t="s">
        <v>372</v>
      </c>
      <c r="C167" s="261"/>
      <c r="D167" s="261"/>
      <c r="E167" s="259"/>
      <c r="F167" s="262"/>
    </row>
    <row r="168" spans="1:6" s="246" customFormat="1" ht="17.25" customHeight="1">
      <c r="A168" s="257"/>
      <c r="B168" s="263"/>
      <c r="C168" s="261"/>
      <c r="D168" s="261"/>
      <c r="E168" s="259"/>
      <c r="F168" s="262"/>
    </row>
    <row r="169" spans="1:6" s="246" customFormat="1" ht="17.25" customHeight="1">
      <c r="A169" s="257" t="s">
        <v>100</v>
      </c>
      <c r="B169" s="263" t="s">
        <v>542</v>
      </c>
      <c r="C169" s="261"/>
      <c r="D169" s="261"/>
      <c r="E169" s="259"/>
      <c r="F169" s="262"/>
    </row>
    <row r="170" spans="1:6" s="246" customFormat="1" ht="21">
      <c r="A170" s="257"/>
      <c r="B170" s="263" t="s">
        <v>543</v>
      </c>
      <c r="C170" s="261" t="s">
        <v>485</v>
      </c>
      <c r="D170" s="261">
        <v>28</v>
      </c>
      <c r="E170" s="259"/>
      <c r="F170" s="262">
        <f>E170*D170</f>
        <v>0</v>
      </c>
    </row>
    <row r="171" spans="1:6" s="246" customFormat="1" ht="18">
      <c r="A171" s="257"/>
      <c r="B171" s="353"/>
      <c r="C171" s="261"/>
      <c r="D171" s="261"/>
      <c r="E171" s="259"/>
      <c r="F171" s="262"/>
    </row>
    <row r="172" spans="1:6" s="246" customFormat="1" ht="33.75" customHeight="1">
      <c r="A172" s="257"/>
      <c r="B172" s="351" t="s">
        <v>544</v>
      </c>
      <c r="C172" s="261"/>
      <c r="D172" s="261"/>
      <c r="E172" s="259"/>
      <c r="F172" s="266">
        <f>SUM(F167:F171)</f>
        <v>0</v>
      </c>
    </row>
    <row r="173" spans="1:6" s="246" customFormat="1" ht="18">
      <c r="A173" s="257"/>
      <c r="B173" s="263"/>
      <c r="C173" s="261"/>
      <c r="D173" s="261"/>
      <c r="E173" s="259"/>
      <c r="F173" s="262"/>
    </row>
    <row r="174" spans="1:6" s="246" customFormat="1" ht="18">
      <c r="A174" s="257"/>
      <c r="B174" s="254"/>
      <c r="C174" s="261"/>
      <c r="D174" s="261"/>
      <c r="E174" s="259"/>
      <c r="F174" s="262"/>
    </row>
    <row r="175" spans="1:6" s="246" customFormat="1" ht="18">
      <c r="A175" s="257"/>
      <c r="B175" s="354" t="s">
        <v>378</v>
      </c>
      <c r="C175" s="261"/>
      <c r="D175" s="261"/>
      <c r="E175" s="259"/>
      <c r="F175" s="262"/>
    </row>
    <row r="176" spans="1:6" s="246" customFormat="1" ht="18.75">
      <c r="A176" s="257"/>
      <c r="B176" s="350"/>
      <c r="C176" s="261"/>
      <c r="D176" s="261"/>
      <c r="E176" s="259"/>
      <c r="F176" s="262"/>
    </row>
    <row r="177" spans="1:6" s="246" customFormat="1" ht="18">
      <c r="A177" s="257" t="s">
        <v>103</v>
      </c>
      <c r="B177" s="263" t="s">
        <v>545</v>
      </c>
      <c r="C177" s="261"/>
      <c r="D177" s="261"/>
      <c r="E177" s="259"/>
      <c r="F177" s="262"/>
    </row>
    <row r="178" spans="1:6" s="246" customFormat="1" ht="18">
      <c r="A178" s="257"/>
      <c r="B178" s="263" t="s">
        <v>546</v>
      </c>
      <c r="C178" s="261" t="s">
        <v>31</v>
      </c>
      <c r="D178" s="261">
        <v>7</v>
      </c>
      <c r="E178" s="259"/>
      <c r="F178" s="262">
        <f t="shared" ref="F178:F183" si="1">E178*D178</f>
        <v>0</v>
      </c>
    </row>
    <row r="179" spans="1:6" s="246" customFormat="1" ht="18">
      <c r="A179" s="257"/>
      <c r="B179" s="263"/>
      <c r="C179" s="261"/>
      <c r="D179" s="261"/>
      <c r="E179" s="259"/>
      <c r="F179" s="262"/>
    </row>
    <row r="180" spans="1:6" s="246" customFormat="1" ht="18">
      <c r="A180" s="257" t="s">
        <v>108</v>
      </c>
      <c r="B180" s="263" t="s">
        <v>547</v>
      </c>
      <c r="C180" s="261"/>
      <c r="D180" s="261"/>
      <c r="E180" s="259"/>
      <c r="F180" s="262"/>
    </row>
    <row r="181" spans="1:6" s="246" customFormat="1" ht="18">
      <c r="A181" s="257"/>
      <c r="B181" s="263" t="s">
        <v>548</v>
      </c>
      <c r="C181" s="261" t="s">
        <v>31</v>
      </c>
      <c r="D181" s="261">
        <v>22</v>
      </c>
      <c r="E181" s="259"/>
      <c r="F181" s="262">
        <f t="shared" si="1"/>
        <v>0</v>
      </c>
    </row>
    <row r="182" spans="1:6" s="246" customFormat="1" ht="18">
      <c r="A182" s="257"/>
      <c r="B182" s="263"/>
      <c r="C182" s="261"/>
      <c r="D182" s="261"/>
      <c r="E182" s="259"/>
      <c r="F182" s="262"/>
    </row>
    <row r="183" spans="1:6" s="246" customFormat="1" ht="18">
      <c r="A183" s="257" t="s">
        <v>112</v>
      </c>
      <c r="B183" s="263" t="s">
        <v>549</v>
      </c>
      <c r="C183" s="261" t="s">
        <v>31</v>
      </c>
      <c r="D183" s="261">
        <v>15</v>
      </c>
      <c r="E183" s="259"/>
      <c r="F183" s="262">
        <f t="shared" si="1"/>
        <v>0</v>
      </c>
    </row>
    <row r="184" spans="1:6" s="246" customFormat="1" ht="18">
      <c r="A184" s="355"/>
      <c r="B184" s="353"/>
      <c r="C184" s="261"/>
      <c r="D184" s="261"/>
      <c r="E184" s="259"/>
      <c r="F184" s="262"/>
    </row>
    <row r="185" spans="1:6" s="246" customFormat="1" ht="18">
      <c r="A185" s="257" t="s">
        <v>114</v>
      </c>
      <c r="B185" s="263" t="s">
        <v>550</v>
      </c>
      <c r="C185" s="261" t="s">
        <v>31</v>
      </c>
      <c r="D185" s="261">
        <v>5</v>
      </c>
      <c r="E185" s="259"/>
      <c r="F185" s="262">
        <f>E185*D185</f>
        <v>0</v>
      </c>
    </row>
    <row r="186" spans="1:6" s="246" customFormat="1" ht="18">
      <c r="A186" s="355"/>
      <c r="B186" s="353"/>
      <c r="C186" s="269"/>
      <c r="D186" s="261"/>
      <c r="E186" s="259"/>
      <c r="F186" s="262"/>
    </row>
    <row r="187" spans="1:6" s="246" customFormat="1" ht="18">
      <c r="A187" s="257" t="s">
        <v>116</v>
      </c>
      <c r="B187" s="263" t="s">
        <v>551</v>
      </c>
      <c r="C187" s="261" t="s">
        <v>31</v>
      </c>
      <c r="D187" s="261">
        <v>10</v>
      </c>
      <c r="E187" s="259"/>
      <c r="F187" s="262">
        <f>E187*D187</f>
        <v>0</v>
      </c>
    </row>
    <row r="188" spans="1:6" s="246" customFormat="1" ht="18">
      <c r="A188" s="257"/>
      <c r="B188" s="263"/>
      <c r="C188" s="261"/>
      <c r="D188" s="261"/>
      <c r="E188" s="259"/>
      <c r="F188" s="262"/>
    </row>
    <row r="189" spans="1:6" s="246" customFormat="1" ht="18">
      <c r="A189" s="257" t="s">
        <v>118</v>
      </c>
      <c r="B189" s="263" t="s">
        <v>552</v>
      </c>
      <c r="C189" s="261" t="s">
        <v>31</v>
      </c>
      <c r="D189" s="261">
        <v>15</v>
      </c>
      <c r="E189" s="259"/>
      <c r="F189" s="262">
        <f>E189*D189</f>
        <v>0</v>
      </c>
    </row>
    <row r="190" spans="1:6" s="246" customFormat="1" ht="18">
      <c r="A190" s="257"/>
      <c r="B190" s="263"/>
      <c r="C190" s="261"/>
      <c r="D190" s="261"/>
      <c r="E190" s="259"/>
      <c r="F190" s="262"/>
    </row>
    <row r="191" spans="1:6" s="246" customFormat="1" ht="18">
      <c r="A191" s="257" t="s">
        <v>276</v>
      </c>
      <c r="B191" s="263" t="s">
        <v>553</v>
      </c>
      <c r="C191" s="261"/>
      <c r="D191" s="261"/>
      <c r="E191" s="259"/>
      <c r="F191" s="262"/>
    </row>
    <row r="192" spans="1:6" s="246" customFormat="1" ht="21">
      <c r="A192" s="356"/>
      <c r="B192" s="357" t="s">
        <v>554</v>
      </c>
      <c r="C192" s="264" t="s">
        <v>485</v>
      </c>
      <c r="D192" s="261">
        <v>16</v>
      </c>
      <c r="E192" s="259"/>
      <c r="F192" s="262">
        <f>E192*D192</f>
        <v>0</v>
      </c>
    </row>
    <row r="193" spans="1:6" s="246" customFormat="1" ht="30.75" customHeight="1">
      <c r="A193" s="358"/>
      <c r="B193" s="359" t="s">
        <v>497</v>
      </c>
      <c r="C193" s="360"/>
      <c r="D193" s="361"/>
      <c r="E193" s="362"/>
      <c r="F193" s="363">
        <f>SUM(F175:F192)</f>
        <v>0</v>
      </c>
    </row>
    <row r="194" spans="1:6" s="246" customFormat="1" ht="15.75">
      <c r="A194" s="364"/>
      <c r="B194" s="365"/>
      <c r="C194" s="366"/>
      <c r="D194" s="364"/>
      <c r="E194" s="367"/>
      <c r="F194" s="368"/>
    </row>
    <row r="195" spans="1:6" s="246" customFormat="1" ht="15.75">
      <c r="A195" s="277"/>
      <c r="B195" s="278"/>
      <c r="C195" s="279"/>
      <c r="D195" s="277"/>
      <c r="E195" s="280"/>
      <c r="F195" s="281"/>
    </row>
    <row r="196" spans="1:6" s="246" customFormat="1" ht="15.75" customHeight="1">
      <c r="A196" s="734" t="s">
        <v>513</v>
      </c>
      <c r="B196" s="716" t="str">
        <f>B131</f>
        <v>PROPOSED CONSTRUCTION OF POLICE GUARD FOR AXLE LOAD STATION</v>
      </c>
      <c r="C196" s="717"/>
      <c r="D196" s="717"/>
      <c r="E196" s="718"/>
      <c r="F196" s="711" t="s">
        <v>0</v>
      </c>
    </row>
    <row r="197" spans="1:6" s="246" customFormat="1">
      <c r="A197" s="735"/>
      <c r="B197" s="719"/>
      <c r="C197" s="720"/>
      <c r="D197" s="720"/>
      <c r="E197" s="721"/>
      <c r="F197" s="712"/>
    </row>
    <row r="198" spans="1:6" s="246" customFormat="1">
      <c r="A198" s="735"/>
      <c r="B198" s="719"/>
      <c r="C198" s="720"/>
      <c r="D198" s="720"/>
      <c r="E198" s="721"/>
      <c r="F198" s="712"/>
    </row>
    <row r="199" spans="1:6" s="246" customFormat="1">
      <c r="A199" s="736"/>
      <c r="B199" s="722"/>
      <c r="C199" s="723"/>
      <c r="D199" s="723"/>
      <c r="E199" s="724"/>
      <c r="F199" s="713"/>
    </row>
    <row r="200" spans="1:6" ht="15" customHeight="1">
      <c r="A200" s="732" t="s">
        <v>479</v>
      </c>
      <c r="B200" s="725" t="s">
        <v>3</v>
      </c>
      <c r="C200" s="725" t="s">
        <v>4</v>
      </c>
      <c r="D200" s="725" t="s">
        <v>5</v>
      </c>
      <c r="E200" s="725" t="s">
        <v>731</v>
      </c>
      <c r="F200" s="767" t="s">
        <v>730</v>
      </c>
    </row>
    <row r="201" spans="1:6" ht="15" customHeight="1">
      <c r="A201" s="733"/>
      <c r="B201" s="726"/>
      <c r="C201" s="726"/>
      <c r="D201" s="726"/>
      <c r="E201" s="726"/>
      <c r="F201" s="710"/>
    </row>
    <row r="202" spans="1:6" ht="18">
      <c r="A202" s="282"/>
      <c r="B202" s="283"/>
      <c r="C202" s="284"/>
      <c r="D202" s="284"/>
      <c r="E202" s="346"/>
      <c r="F202" s="347"/>
    </row>
    <row r="203" spans="1:6" ht="18" customHeight="1">
      <c r="A203" s="257"/>
      <c r="B203" s="369" t="s">
        <v>441</v>
      </c>
      <c r="C203" s="254"/>
      <c r="D203" s="254"/>
      <c r="E203" s="335"/>
      <c r="F203" s="260"/>
    </row>
    <row r="204" spans="1:6" ht="18.75">
      <c r="A204" s="257"/>
      <c r="B204" s="273" t="s">
        <v>555</v>
      </c>
      <c r="C204" s="261"/>
      <c r="D204" s="261"/>
      <c r="E204" s="335"/>
      <c r="F204" s="262"/>
    </row>
    <row r="205" spans="1:6" ht="10.5" customHeight="1">
      <c r="A205" s="257"/>
      <c r="B205" s="263"/>
      <c r="C205" s="261"/>
      <c r="D205" s="261"/>
      <c r="E205" s="259"/>
      <c r="F205" s="262"/>
    </row>
    <row r="206" spans="1:6" ht="18">
      <c r="A206" s="257" t="s">
        <v>86</v>
      </c>
      <c r="B206" s="263" t="s">
        <v>556</v>
      </c>
      <c r="C206" s="264"/>
      <c r="D206" s="261"/>
      <c r="E206" s="259"/>
      <c r="F206" s="349"/>
    </row>
    <row r="207" spans="1:6" ht="18">
      <c r="A207" s="257"/>
      <c r="B207" s="348"/>
      <c r="C207" s="261"/>
      <c r="D207" s="261"/>
      <c r="E207" s="259"/>
      <c r="F207" s="262"/>
    </row>
    <row r="208" spans="1:6" ht="21">
      <c r="A208" s="257" t="s">
        <v>90</v>
      </c>
      <c r="B208" s="263" t="s">
        <v>557</v>
      </c>
      <c r="C208" s="261" t="s">
        <v>485</v>
      </c>
      <c r="D208" s="261">
        <v>37</v>
      </c>
      <c r="E208" s="259"/>
      <c r="F208" s="262">
        <f>D208*E208</f>
        <v>0</v>
      </c>
    </row>
    <row r="209" spans="1:6" ht="18">
      <c r="A209" s="257"/>
      <c r="B209" s="263"/>
      <c r="C209" s="261"/>
      <c r="D209" s="261"/>
      <c r="E209" s="259"/>
      <c r="F209" s="262"/>
    </row>
    <row r="210" spans="1:6" ht="21">
      <c r="A210" s="257" t="s">
        <v>92</v>
      </c>
      <c r="B210" s="263" t="s">
        <v>558</v>
      </c>
      <c r="C210" s="261" t="s">
        <v>485</v>
      </c>
      <c r="D210" s="261">
        <v>10</v>
      </c>
      <c r="E210" s="259"/>
      <c r="F210" s="262">
        <f>E210*D210</f>
        <v>0</v>
      </c>
    </row>
    <row r="211" spans="1:6" ht="18">
      <c r="A211" s="257"/>
      <c r="B211" s="263"/>
      <c r="C211" s="261"/>
      <c r="D211" s="261"/>
      <c r="E211" s="259"/>
      <c r="F211" s="262"/>
    </row>
    <row r="212" spans="1:6" ht="18">
      <c r="A212" s="257"/>
      <c r="B212" s="348"/>
      <c r="C212" s="264"/>
      <c r="D212" s="261"/>
      <c r="E212" s="259"/>
      <c r="F212" s="262"/>
    </row>
    <row r="213" spans="1:6" ht="18">
      <c r="A213" s="257"/>
      <c r="B213" s="263" t="s">
        <v>559</v>
      </c>
      <c r="C213" s="264"/>
      <c r="D213" s="261"/>
      <c r="E213" s="259"/>
      <c r="F213" s="262"/>
    </row>
    <row r="214" spans="1:6" ht="18.75">
      <c r="A214" s="257"/>
      <c r="B214" s="268" t="s">
        <v>560</v>
      </c>
      <c r="C214" s="261"/>
      <c r="D214" s="261"/>
      <c r="E214" s="259"/>
      <c r="F214" s="262"/>
    </row>
    <row r="215" spans="1:6" ht="6.75" customHeight="1">
      <c r="A215" s="257"/>
      <c r="B215" s="263"/>
      <c r="C215" s="261"/>
      <c r="D215" s="261"/>
      <c r="E215" s="259"/>
      <c r="F215" s="262"/>
    </row>
    <row r="216" spans="1:6" ht="21">
      <c r="A216" s="257" t="s">
        <v>94</v>
      </c>
      <c r="B216" s="263" t="s">
        <v>561</v>
      </c>
      <c r="C216" s="261" t="s">
        <v>485</v>
      </c>
      <c r="D216" s="261">
        <v>37</v>
      </c>
      <c r="E216" s="259"/>
      <c r="F216" s="262">
        <f>E216*D216</f>
        <v>0</v>
      </c>
    </row>
    <row r="217" spans="1:6" ht="18">
      <c r="A217" s="257"/>
      <c r="B217" s="263"/>
      <c r="C217" s="261"/>
      <c r="D217" s="261"/>
      <c r="E217" s="259"/>
      <c r="F217" s="262"/>
    </row>
    <row r="218" spans="1:6" ht="21">
      <c r="A218" s="257" t="s">
        <v>96</v>
      </c>
      <c r="B218" s="263" t="s">
        <v>562</v>
      </c>
      <c r="C218" s="261" t="s">
        <v>485</v>
      </c>
      <c r="D218" s="261">
        <v>9</v>
      </c>
      <c r="E218" s="259"/>
      <c r="F218" s="262">
        <f>E218*D218</f>
        <v>0</v>
      </c>
    </row>
    <row r="219" spans="1:6" ht="18">
      <c r="A219" s="257"/>
      <c r="B219" s="263"/>
      <c r="C219" s="261"/>
      <c r="D219" s="261"/>
      <c r="E219" s="259"/>
      <c r="F219" s="262"/>
    </row>
    <row r="220" spans="1:6" ht="18.75">
      <c r="A220" s="257"/>
      <c r="B220" s="268" t="s">
        <v>563</v>
      </c>
      <c r="C220" s="261"/>
      <c r="D220" s="261"/>
      <c r="E220" s="259"/>
      <c r="F220" s="262"/>
    </row>
    <row r="221" spans="1:6" ht="18.75">
      <c r="A221" s="257"/>
      <c r="B221" s="268" t="s">
        <v>564</v>
      </c>
      <c r="C221" s="261"/>
      <c r="D221" s="261"/>
      <c r="E221" s="259"/>
      <c r="F221" s="262"/>
    </row>
    <row r="222" spans="1:6" ht="18">
      <c r="A222" s="257"/>
      <c r="B222" s="263"/>
      <c r="C222" s="261"/>
      <c r="D222" s="261"/>
      <c r="E222" s="259"/>
      <c r="F222" s="262"/>
    </row>
    <row r="223" spans="1:6" ht="21">
      <c r="A223" s="257" t="s">
        <v>98</v>
      </c>
      <c r="B223" s="263" t="s">
        <v>565</v>
      </c>
      <c r="C223" s="261" t="s">
        <v>485</v>
      </c>
      <c r="D223" s="261">
        <v>3</v>
      </c>
      <c r="E223" s="259"/>
      <c r="F223" s="262">
        <f>E223*D223</f>
        <v>0</v>
      </c>
    </row>
    <row r="224" spans="1:6" ht="18">
      <c r="A224" s="257"/>
      <c r="B224" s="263"/>
      <c r="C224" s="261"/>
      <c r="D224" s="261"/>
      <c r="E224" s="259"/>
      <c r="F224" s="262"/>
    </row>
    <row r="225" spans="1:6" ht="21">
      <c r="A225" s="257" t="s">
        <v>100</v>
      </c>
      <c r="B225" s="263" t="s">
        <v>566</v>
      </c>
      <c r="C225" s="261" t="s">
        <v>485</v>
      </c>
      <c r="D225" s="261">
        <v>1</v>
      </c>
      <c r="E225" s="259"/>
      <c r="F225" s="262">
        <f>E225*D225</f>
        <v>0</v>
      </c>
    </row>
    <row r="226" spans="1:6" ht="18">
      <c r="A226" s="257"/>
      <c r="B226" s="263"/>
      <c r="C226" s="261"/>
      <c r="D226" s="261"/>
      <c r="E226" s="259"/>
      <c r="F226" s="262"/>
    </row>
    <row r="227" spans="1:6" ht="18">
      <c r="A227" s="257"/>
      <c r="B227" s="263"/>
      <c r="C227" s="261"/>
      <c r="D227" s="261"/>
      <c r="E227" s="259"/>
      <c r="F227" s="262"/>
    </row>
    <row r="228" spans="1:6" ht="18">
      <c r="A228" s="257"/>
      <c r="B228" s="263"/>
      <c r="C228" s="261"/>
      <c r="D228" s="261"/>
      <c r="E228" s="259"/>
      <c r="F228" s="262"/>
    </row>
    <row r="229" spans="1:6" ht="18">
      <c r="A229" s="257"/>
      <c r="B229" s="263"/>
      <c r="C229" s="261"/>
      <c r="D229" s="261"/>
      <c r="E229" s="259"/>
      <c r="F229" s="262"/>
    </row>
    <row r="230" spans="1:6" ht="18.75">
      <c r="A230" s="257"/>
      <c r="B230" s="268" t="s">
        <v>567</v>
      </c>
      <c r="C230" s="261"/>
      <c r="D230" s="261"/>
      <c r="E230" s="259"/>
      <c r="F230" s="262"/>
    </row>
    <row r="231" spans="1:6" ht="18">
      <c r="A231" s="257"/>
      <c r="B231" s="263"/>
      <c r="C231" s="261"/>
      <c r="D231" s="261"/>
      <c r="E231" s="259"/>
      <c r="F231" s="262"/>
    </row>
    <row r="232" spans="1:6" ht="21">
      <c r="A232" s="257" t="s">
        <v>103</v>
      </c>
      <c r="B232" s="263" t="s">
        <v>568</v>
      </c>
      <c r="C232" s="261" t="s">
        <v>485</v>
      </c>
      <c r="D232" s="261">
        <v>9</v>
      </c>
      <c r="E232" s="259"/>
      <c r="F232" s="262">
        <f>E232*D232</f>
        <v>0</v>
      </c>
    </row>
    <row r="233" spans="1:6" ht="18">
      <c r="A233" s="257"/>
      <c r="B233" s="263"/>
      <c r="C233" s="261"/>
      <c r="D233" s="261"/>
      <c r="E233" s="259"/>
      <c r="F233" s="262"/>
    </row>
    <row r="234" spans="1:6" ht="18.75">
      <c r="A234" s="257"/>
      <c r="B234" s="268" t="s">
        <v>569</v>
      </c>
      <c r="C234" s="261"/>
      <c r="D234" s="261"/>
      <c r="E234" s="259"/>
      <c r="F234" s="262"/>
    </row>
    <row r="235" spans="1:6" ht="8.25" customHeight="1">
      <c r="A235" s="257"/>
      <c r="B235" s="263"/>
      <c r="C235" s="261"/>
      <c r="D235" s="261"/>
      <c r="E235" s="259"/>
      <c r="F235" s="262"/>
    </row>
    <row r="236" spans="1:6" ht="18">
      <c r="A236" s="257" t="s">
        <v>108</v>
      </c>
      <c r="B236" s="263" t="s">
        <v>570</v>
      </c>
      <c r="C236" s="261" t="s">
        <v>226</v>
      </c>
      <c r="D236" s="261">
        <v>3</v>
      </c>
      <c r="E236" s="259"/>
      <c r="F236" s="262">
        <f>E236*D236</f>
        <v>0</v>
      </c>
    </row>
    <row r="237" spans="1:6" ht="18">
      <c r="A237" s="355"/>
      <c r="B237" s="353"/>
      <c r="C237" s="261"/>
      <c r="D237" s="261"/>
      <c r="E237" s="259"/>
      <c r="F237" s="262"/>
    </row>
    <row r="238" spans="1:6" ht="18">
      <c r="A238" s="370" t="s">
        <v>112</v>
      </c>
      <c r="B238" s="263" t="s">
        <v>571</v>
      </c>
      <c r="C238" s="261" t="s">
        <v>226</v>
      </c>
      <c r="D238" s="261">
        <v>1</v>
      </c>
      <c r="E238" s="259"/>
      <c r="F238" s="262">
        <f>E238*D238</f>
        <v>0</v>
      </c>
    </row>
    <row r="239" spans="1:6" ht="18">
      <c r="A239" s="355"/>
      <c r="B239" s="353"/>
      <c r="C239" s="261"/>
      <c r="D239" s="261"/>
      <c r="E239" s="259"/>
      <c r="F239" s="262"/>
    </row>
    <row r="240" spans="1:6" ht="18.75">
      <c r="A240" s="370"/>
      <c r="B240" s="371"/>
      <c r="C240" s="269"/>
      <c r="D240" s="261"/>
      <c r="E240" s="259"/>
      <c r="F240" s="262"/>
    </row>
    <row r="241" spans="1:6" ht="18.75">
      <c r="A241" s="257"/>
      <c r="B241" s="268" t="s">
        <v>572</v>
      </c>
      <c r="C241" s="261"/>
      <c r="D241" s="261"/>
      <c r="E241" s="259"/>
      <c r="F241" s="262"/>
    </row>
    <row r="242" spans="1:6" ht="10.5" customHeight="1">
      <c r="A242" s="257"/>
      <c r="B242" s="263"/>
      <c r="C242" s="261"/>
      <c r="D242" s="261"/>
      <c r="E242" s="259"/>
      <c r="F242" s="262"/>
    </row>
    <row r="243" spans="1:6" ht="18">
      <c r="A243" s="257" t="s">
        <v>114</v>
      </c>
      <c r="B243" s="263" t="s">
        <v>573</v>
      </c>
      <c r="C243" s="261"/>
      <c r="D243" s="261"/>
      <c r="E243" s="259"/>
      <c r="F243" s="262"/>
    </row>
    <row r="244" spans="1:6" ht="21">
      <c r="A244" s="257"/>
      <c r="B244" s="263" t="s">
        <v>574</v>
      </c>
      <c r="C244" s="261" t="s">
        <v>485</v>
      </c>
      <c r="D244" s="261">
        <v>10</v>
      </c>
      <c r="E244" s="259"/>
      <c r="F244" s="262">
        <f>E244*D244</f>
        <v>0</v>
      </c>
    </row>
    <row r="245" spans="1:6" ht="15.75" customHeight="1">
      <c r="A245" s="257"/>
      <c r="B245" s="263"/>
      <c r="C245" s="261"/>
      <c r="D245" s="261"/>
      <c r="E245" s="259"/>
      <c r="F245" s="262"/>
    </row>
    <row r="246" spans="1:6" ht="15.75" customHeight="1">
      <c r="A246" s="257"/>
      <c r="B246" s="263"/>
      <c r="C246" s="261"/>
      <c r="D246" s="261"/>
      <c r="E246" s="259"/>
      <c r="F246" s="262"/>
    </row>
    <row r="247" spans="1:6" ht="40.5" customHeight="1">
      <c r="A247" s="358"/>
      <c r="B247" s="359" t="s">
        <v>575</v>
      </c>
      <c r="C247" s="372"/>
      <c r="D247" s="373"/>
      <c r="E247" s="374"/>
      <c r="F247" s="375">
        <f>SUM(F203:F246)</f>
        <v>0</v>
      </c>
    </row>
    <row r="248" spans="1:6" ht="13.5" customHeight="1">
      <c r="A248" s="376"/>
      <c r="B248" s="377"/>
      <c r="C248" s="378"/>
      <c r="D248" s="379"/>
      <c r="E248" s="380"/>
      <c r="F248" s="381"/>
    </row>
    <row r="249" spans="1:6" ht="13.5" customHeight="1">
      <c r="A249" s="376"/>
      <c r="B249" s="377"/>
      <c r="C249" s="378"/>
      <c r="D249" s="379"/>
      <c r="E249" s="380"/>
      <c r="F249" s="381"/>
    </row>
    <row r="250" spans="1:6" ht="13.5" customHeight="1">
      <c r="A250" s="376"/>
      <c r="B250" s="377"/>
      <c r="C250" s="378"/>
      <c r="D250" s="379"/>
      <c r="E250" s="380"/>
      <c r="F250" s="381"/>
    </row>
    <row r="251" spans="1:6" ht="13.5" customHeight="1">
      <c r="A251" s="376"/>
      <c r="B251" s="377"/>
      <c r="C251" s="378"/>
      <c r="D251" s="379"/>
      <c r="E251" s="380"/>
      <c r="F251" s="381"/>
    </row>
    <row r="252" spans="1:6" ht="13.5" customHeight="1">
      <c r="A252" s="376"/>
      <c r="B252" s="377"/>
      <c r="C252" s="378"/>
      <c r="D252" s="379"/>
      <c r="E252" s="380"/>
      <c r="F252" s="381"/>
    </row>
    <row r="253" spans="1:6" ht="13.5" customHeight="1">
      <c r="A253" s="376"/>
      <c r="B253" s="377"/>
      <c r="C253" s="378"/>
      <c r="D253" s="379"/>
      <c r="E253" s="380"/>
      <c r="F253" s="381"/>
    </row>
    <row r="254" spans="1:6" ht="13.5" customHeight="1">
      <c r="A254" s="376"/>
      <c r="B254" s="377"/>
      <c r="C254" s="378"/>
      <c r="D254" s="379"/>
      <c r="E254" s="380"/>
      <c r="F254" s="381"/>
    </row>
    <row r="255" spans="1:6" ht="13.5" customHeight="1">
      <c r="A255" s="376"/>
      <c r="B255" s="377"/>
      <c r="C255" s="378"/>
      <c r="D255" s="379"/>
      <c r="E255" s="380"/>
      <c r="F255" s="381"/>
    </row>
    <row r="256" spans="1:6" ht="13.5" customHeight="1">
      <c r="A256" s="376"/>
      <c r="B256" s="377"/>
      <c r="C256" s="378"/>
      <c r="D256" s="379"/>
      <c r="E256" s="380"/>
      <c r="F256" s="381"/>
    </row>
    <row r="257" spans="1:6" ht="13.5" customHeight="1">
      <c r="A257" s="376"/>
      <c r="B257" s="377"/>
      <c r="C257" s="378"/>
      <c r="D257" s="379"/>
      <c r="E257" s="380"/>
      <c r="F257" s="381"/>
    </row>
    <row r="258" spans="1:6" ht="13.5" customHeight="1">
      <c r="A258" s="376"/>
      <c r="B258" s="377"/>
      <c r="C258" s="378"/>
      <c r="D258" s="379"/>
      <c r="E258" s="380"/>
      <c r="F258" s="381"/>
    </row>
    <row r="259" spans="1:6" ht="13.5" customHeight="1">
      <c r="A259" s="376"/>
      <c r="B259" s="377"/>
      <c r="C259" s="378"/>
      <c r="D259" s="379"/>
      <c r="E259" s="380"/>
      <c r="F259" s="381"/>
    </row>
    <row r="260" spans="1:6" ht="18.75" customHeight="1">
      <c r="A260" s="376"/>
      <c r="B260" s="377"/>
      <c r="C260" s="378"/>
      <c r="D260" s="379"/>
      <c r="E260" s="380"/>
      <c r="F260" s="381"/>
    </row>
    <row r="261" spans="1:6" ht="18.75" customHeight="1">
      <c r="A261" s="376"/>
      <c r="B261" s="377"/>
      <c r="C261" s="378"/>
      <c r="D261" s="379"/>
      <c r="E261" s="380"/>
      <c r="F261" s="381"/>
    </row>
    <row r="262" spans="1:6" ht="18.75" customHeight="1">
      <c r="A262" s="376"/>
      <c r="B262" s="377"/>
      <c r="C262" s="378"/>
      <c r="D262" s="379"/>
      <c r="E262" s="380"/>
      <c r="F262" s="381"/>
    </row>
    <row r="263" spans="1:6" ht="18.75" customHeight="1">
      <c r="A263" s="376"/>
      <c r="B263" s="377"/>
      <c r="C263" s="378"/>
      <c r="D263" s="379"/>
      <c r="E263" s="380"/>
      <c r="F263" s="381"/>
    </row>
    <row r="264" spans="1:6" ht="18.75" customHeight="1">
      <c r="A264" s="376"/>
      <c r="B264" s="377"/>
      <c r="C264" s="378"/>
      <c r="D264" s="379"/>
      <c r="E264" s="380"/>
      <c r="F264" s="381"/>
    </row>
    <row r="265" spans="1:6" ht="18.75" customHeight="1">
      <c r="A265" s="376"/>
      <c r="B265" s="377"/>
      <c r="C265" s="378"/>
      <c r="D265" s="379"/>
      <c r="E265" s="380"/>
      <c r="F265" s="381"/>
    </row>
    <row r="266" spans="1:6" ht="18.75" customHeight="1">
      <c r="A266" s="382"/>
      <c r="B266" s="382"/>
      <c r="C266" s="382"/>
      <c r="D266" s="382"/>
      <c r="E266" s="382"/>
      <c r="F266" s="382"/>
    </row>
    <row r="267" spans="1:6" ht="18.75" customHeight="1">
      <c r="A267" s="383"/>
      <c r="B267" s="383"/>
      <c r="C267" s="383"/>
      <c r="D267" s="383"/>
      <c r="E267" s="383"/>
      <c r="F267" s="383"/>
    </row>
    <row r="268" spans="1:6" ht="18.75" customHeight="1">
      <c r="A268" s="734" t="s">
        <v>513</v>
      </c>
      <c r="B268" s="716" t="str">
        <f>B196</f>
        <v>PROPOSED CONSTRUCTION OF POLICE GUARD FOR AXLE LOAD STATION</v>
      </c>
      <c r="C268" s="717"/>
      <c r="D268" s="717"/>
      <c r="E268" s="718"/>
      <c r="F268" s="711" t="s">
        <v>0</v>
      </c>
    </row>
    <row r="269" spans="1:6" ht="18.75" customHeight="1">
      <c r="A269" s="735"/>
      <c r="B269" s="719"/>
      <c r="C269" s="720"/>
      <c r="D269" s="720"/>
      <c r="E269" s="721"/>
      <c r="F269" s="712"/>
    </row>
    <row r="270" spans="1:6" ht="18.75" customHeight="1">
      <c r="A270" s="735"/>
      <c r="B270" s="719"/>
      <c r="C270" s="720"/>
      <c r="D270" s="720"/>
      <c r="E270" s="721"/>
      <c r="F270" s="712"/>
    </row>
    <row r="271" spans="1:6" ht="18.75" customHeight="1">
      <c r="A271" s="736"/>
      <c r="B271" s="722"/>
      <c r="C271" s="723"/>
      <c r="D271" s="723"/>
      <c r="E271" s="724"/>
      <c r="F271" s="713"/>
    </row>
    <row r="272" spans="1:6" ht="18.75" customHeight="1">
      <c r="A272" s="732" t="s">
        <v>479</v>
      </c>
      <c r="B272" s="725" t="s">
        <v>3</v>
      </c>
      <c r="C272" s="725" t="s">
        <v>4</v>
      </c>
      <c r="D272" s="725" t="s">
        <v>480</v>
      </c>
      <c r="E272" s="725" t="s">
        <v>731</v>
      </c>
      <c r="F272" s="768" t="s">
        <v>730</v>
      </c>
    </row>
    <row r="273" spans="1:6" ht="18.75" customHeight="1">
      <c r="A273" s="733"/>
      <c r="B273" s="726"/>
      <c r="C273" s="726"/>
      <c r="D273" s="726"/>
      <c r="E273" s="726"/>
      <c r="F273" s="715"/>
    </row>
    <row r="274" spans="1:6" ht="18.75" customHeight="1">
      <c r="A274" s="257"/>
      <c r="B274" s="267" t="s">
        <v>576</v>
      </c>
      <c r="C274" s="261"/>
      <c r="D274" s="261"/>
      <c r="E274" s="259"/>
      <c r="F274" s="262"/>
    </row>
    <row r="275" spans="1:6" ht="18.75" customHeight="1">
      <c r="A275" s="257"/>
      <c r="B275" s="263"/>
      <c r="C275" s="264"/>
      <c r="D275" s="261"/>
      <c r="E275" s="259"/>
      <c r="F275" s="262"/>
    </row>
    <row r="276" spans="1:6" ht="18.75" customHeight="1">
      <c r="A276" s="257" t="s">
        <v>86</v>
      </c>
      <c r="B276" s="263" t="s">
        <v>577</v>
      </c>
      <c r="C276" s="261" t="s">
        <v>31</v>
      </c>
      <c r="D276" s="261">
        <v>5</v>
      </c>
      <c r="E276" s="259"/>
      <c r="F276" s="262">
        <f>E276*D276</f>
        <v>0</v>
      </c>
    </row>
    <row r="277" spans="1:6" ht="18.75" customHeight="1">
      <c r="A277" s="257"/>
      <c r="B277" s="350"/>
      <c r="C277" s="261"/>
      <c r="D277" s="261"/>
      <c r="E277" s="259"/>
      <c r="F277" s="262"/>
    </row>
    <row r="278" spans="1:6" ht="18.75" customHeight="1">
      <c r="A278" s="257" t="s">
        <v>90</v>
      </c>
      <c r="B278" s="263" t="s">
        <v>578</v>
      </c>
      <c r="C278" s="261"/>
      <c r="D278" s="261"/>
      <c r="E278" s="259"/>
      <c r="F278" s="262"/>
    </row>
    <row r="279" spans="1:6" ht="18.75" customHeight="1">
      <c r="A279" s="257"/>
      <c r="B279" s="263" t="s">
        <v>579</v>
      </c>
      <c r="C279" s="261" t="s">
        <v>29</v>
      </c>
      <c r="D279" s="261">
        <v>1</v>
      </c>
      <c r="E279" s="259"/>
      <c r="F279" s="262">
        <f>E279*D279</f>
        <v>0</v>
      </c>
    </row>
    <row r="280" spans="1:6" ht="18.75" customHeight="1">
      <c r="A280" s="257"/>
      <c r="B280" s="263"/>
      <c r="C280" s="261"/>
      <c r="D280" s="261"/>
      <c r="E280" s="259"/>
      <c r="F280" s="262"/>
    </row>
    <row r="281" spans="1:6" ht="18.75" customHeight="1">
      <c r="A281" s="257"/>
      <c r="B281" s="268" t="s">
        <v>580</v>
      </c>
      <c r="C281" s="261"/>
      <c r="D281" s="261"/>
      <c r="E281" s="259"/>
      <c r="F281" s="262"/>
    </row>
    <row r="282" spans="1:6" ht="18.75" customHeight="1">
      <c r="A282" s="257"/>
      <c r="B282" s="263"/>
      <c r="C282" s="261"/>
      <c r="D282" s="261"/>
      <c r="E282" s="259"/>
      <c r="F282" s="262"/>
    </row>
    <row r="283" spans="1:6" ht="18.75" customHeight="1">
      <c r="A283" s="257" t="s">
        <v>92</v>
      </c>
      <c r="B283" s="263" t="s">
        <v>581</v>
      </c>
      <c r="C283" s="261" t="s">
        <v>29</v>
      </c>
      <c r="D283" s="261">
        <v>1</v>
      </c>
      <c r="E283" s="259"/>
      <c r="F283" s="262">
        <f>E283*D283</f>
        <v>0</v>
      </c>
    </row>
    <row r="284" spans="1:6" ht="18.75" customHeight="1">
      <c r="A284" s="257"/>
      <c r="B284" s="263"/>
      <c r="C284" s="261"/>
      <c r="D284" s="261"/>
      <c r="E284" s="259"/>
      <c r="F284" s="262"/>
    </row>
    <row r="285" spans="1:6" ht="18.75" customHeight="1">
      <c r="A285" s="257" t="s">
        <v>94</v>
      </c>
      <c r="B285" s="263" t="s">
        <v>582</v>
      </c>
      <c r="C285" s="261" t="s">
        <v>583</v>
      </c>
      <c r="D285" s="261">
        <v>1</v>
      </c>
      <c r="E285" s="259"/>
      <c r="F285" s="262">
        <f>E285*D285</f>
        <v>0</v>
      </c>
    </row>
    <row r="286" spans="1:6" ht="18.75" customHeight="1">
      <c r="A286" s="257"/>
      <c r="B286" s="263"/>
      <c r="C286" s="261"/>
      <c r="D286" s="261"/>
      <c r="E286" s="259"/>
      <c r="F286" s="262"/>
    </row>
    <row r="287" spans="1:6" ht="30.75" customHeight="1">
      <c r="A287" s="257"/>
      <c r="B287" s="384" t="s">
        <v>584</v>
      </c>
      <c r="C287" s="261"/>
      <c r="D287" s="261"/>
      <c r="E287" s="259"/>
      <c r="F287" s="385">
        <f>SUM(F274:F286)</f>
        <v>0</v>
      </c>
    </row>
    <row r="288" spans="1:6" ht="18.75" customHeight="1">
      <c r="A288" s="257"/>
      <c r="B288" s="265"/>
      <c r="C288" s="261"/>
      <c r="D288" s="261"/>
      <c r="E288" s="259"/>
      <c r="F288" s="262"/>
    </row>
    <row r="289" spans="1:6" ht="18.75" customHeight="1">
      <c r="A289" s="257"/>
      <c r="B289" s="386"/>
      <c r="C289" s="261"/>
      <c r="D289" s="261"/>
      <c r="E289" s="259"/>
      <c r="F289" s="262"/>
    </row>
    <row r="290" spans="1:6" ht="18.75" customHeight="1">
      <c r="A290" s="257"/>
      <c r="B290" s="387"/>
      <c r="C290" s="261"/>
      <c r="D290" s="261"/>
      <c r="E290" s="259"/>
      <c r="F290" s="262"/>
    </row>
    <row r="291" spans="1:6" ht="18.75" customHeight="1">
      <c r="A291" s="257"/>
      <c r="B291" s="387"/>
      <c r="C291" s="261"/>
      <c r="D291" s="261"/>
      <c r="E291" s="259"/>
      <c r="F291" s="262"/>
    </row>
    <row r="292" spans="1:6" ht="18.75" customHeight="1">
      <c r="A292" s="257"/>
      <c r="B292" s="387"/>
      <c r="C292" s="261"/>
      <c r="D292" s="261"/>
      <c r="E292" s="259"/>
      <c r="F292" s="262"/>
    </row>
    <row r="293" spans="1:6" ht="18.75" customHeight="1">
      <c r="A293" s="257"/>
      <c r="B293" s="263"/>
      <c r="C293" s="261"/>
      <c r="D293" s="261"/>
      <c r="E293" s="259"/>
      <c r="F293" s="262"/>
    </row>
    <row r="294" spans="1:6" ht="18.75" customHeight="1">
      <c r="A294" s="257"/>
      <c r="B294" s="263"/>
      <c r="C294" s="261"/>
      <c r="D294" s="261"/>
      <c r="E294" s="259"/>
      <c r="F294" s="262"/>
    </row>
    <row r="295" spans="1:6" ht="18.75" customHeight="1">
      <c r="A295" s="388"/>
      <c r="B295" s="389"/>
      <c r="C295" s="390"/>
      <c r="D295" s="390"/>
      <c r="E295" s="391"/>
      <c r="F295" s="392"/>
    </row>
    <row r="296" spans="1:6" ht="18.75" customHeight="1">
      <c r="A296" s="393"/>
      <c r="B296" s="377"/>
      <c r="C296" s="393"/>
      <c r="D296" s="393"/>
      <c r="E296" s="259"/>
      <c r="F296" s="394"/>
    </row>
    <row r="297" spans="1:6" ht="18.75" customHeight="1">
      <c r="A297" s="393"/>
      <c r="B297" s="377"/>
      <c r="C297" s="393"/>
      <c r="D297" s="393"/>
      <c r="E297" s="259"/>
      <c r="F297" s="394"/>
    </row>
    <row r="298" spans="1:6" ht="18.75" customHeight="1">
      <c r="A298" s="393"/>
      <c r="B298" s="377"/>
      <c r="C298" s="393"/>
      <c r="D298" s="393"/>
      <c r="E298" s="259"/>
      <c r="F298" s="394"/>
    </row>
    <row r="299" spans="1:6" ht="18.75" customHeight="1">
      <c r="A299" s="393"/>
      <c r="B299" s="377"/>
      <c r="C299" s="393"/>
      <c r="D299" s="393"/>
      <c r="E299" s="259"/>
      <c r="F299" s="394"/>
    </row>
    <row r="300" spans="1:6" ht="18.75" customHeight="1">
      <c r="A300" s="393"/>
      <c r="B300" s="377"/>
      <c r="C300" s="393"/>
      <c r="D300" s="393"/>
      <c r="E300" s="259"/>
      <c r="F300" s="394"/>
    </row>
    <row r="301" spans="1:6" ht="18.75" customHeight="1">
      <c r="A301" s="393"/>
      <c r="B301" s="377"/>
      <c r="C301" s="393"/>
      <c r="D301" s="393"/>
      <c r="E301" s="259"/>
      <c r="F301" s="394"/>
    </row>
    <row r="302" spans="1:6" ht="18.75" customHeight="1">
      <c r="A302" s="393"/>
      <c r="B302" s="377"/>
      <c r="C302" s="393"/>
      <c r="D302" s="393"/>
      <c r="E302" s="259"/>
      <c r="F302" s="394"/>
    </row>
    <row r="303" spans="1:6" ht="18.75" customHeight="1">
      <c r="A303" s="393"/>
      <c r="B303" s="377"/>
      <c r="C303" s="393"/>
      <c r="D303" s="393"/>
      <c r="E303" s="259"/>
      <c r="F303" s="394"/>
    </row>
    <row r="304" spans="1:6" ht="18.75" customHeight="1">
      <c r="A304" s="393"/>
      <c r="B304" s="377"/>
      <c r="C304" s="393"/>
      <c r="D304" s="393"/>
      <c r="E304" s="259"/>
      <c r="F304" s="394"/>
    </row>
    <row r="305" spans="1:6" ht="18.75" customHeight="1">
      <c r="A305" s="393"/>
      <c r="B305" s="377"/>
      <c r="C305" s="393"/>
      <c r="D305" s="393"/>
      <c r="E305" s="259"/>
      <c r="F305" s="394"/>
    </row>
    <row r="306" spans="1:6" ht="18.75" customHeight="1">
      <c r="A306" s="393"/>
      <c r="B306" s="377"/>
      <c r="C306" s="393"/>
      <c r="D306" s="393"/>
      <c r="E306" s="259"/>
      <c r="F306" s="394"/>
    </row>
    <row r="307" spans="1:6" ht="18.75" customHeight="1">
      <c r="A307" s="393"/>
      <c r="B307" s="377"/>
      <c r="C307" s="393"/>
      <c r="D307" s="393"/>
      <c r="E307" s="259"/>
      <c r="F307" s="394"/>
    </row>
    <row r="308" spans="1:6" ht="18.75" customHeight="1">
      <c r="A308" s="393"/>
      <c r="B308" s="377"/>
      <c r="C308" s="393"/>
      <c r="D308" s="393"/>
      <c r="E308" s="259"/>
      <c r="F308" s="394"/>
    </row>
    <row r="309" spans="1:6" ht="18.75" customHeight="1">
      <c r="A309" s="393"/>
      <c r="B309" s="377"/>
      <c r="C309" s="393"/>
      <c r="D309" s="393"/>
      <c r="E309" s="259"/>
      <c r="F309" s="394"/>
    </row>
    <row r="310" spans="1:6" ht="18.75" customHeight="1">
      <c r="A310" s="393"/>
      <c r="B310" s="377"/>
      <c r="C310" s="393"/>
      <c r="D310" s="393"/>
      <c r="E310" s="259"/>
      <c r="F310" s="394"/>
    </row>
    <row r="311" spans="1:6" ht="18.75" customHeight="1">
      <c r="A311" s="393"/>
      <c r="B311" s="377"/>
      <c r="C311" s="393"/>
      <c r="D311" s="393"/>
      <c r="E311" s="259"/>
      <c r="F311" s="394"/>
    </row>
    <row r="312" spans="1:6" ht="18.75" customHeight="1">
      <c r="A312" s="393"/>
      <c r="B312" s="377"/>
      <c r="C312" s="393"/>
      <c r="D312" s="393"/>
      <c r="E312" s="259"/>
      <c r="F312" s="394"/>
    </row>
    <row r="313" spans="1:6" ht="18.75" customHeight="1">
      <c r="A313" s="393"/>
      <c r="B313" s="377"/>
      <c r="C313" s="393"/>
      <c r="D313" s="393"/>
      <c r="E313" s="259"/>
      <c r="F313" s="394"/>
    </row>
    <row r="314" spans="1:6" ht="18.75" customHeight="1">
      <c r="A314" s="393"/>
      <c r="B314" s="377"/>
      <c r="C314" s="393"/>
      <c r="D314" s="393"/>
      <c r="E314" s="259"/>
      <c r="F314" s="394"/>
    </row>
    <row r="315" spans="1:6" ht="18.75" customHeight="1">
      <c r="A315" s="393"/>
      <c r="B315" s="377"/>
      <c r="C315" s="393"/>
      <c r="D315" s="393"/>
      <c r="E315" s="259"/>
      <c r="F315" s="394"/>
    </row>
    <row r="316" spans="1:6" ht="18.75" customHeight="1">
      <c r="A316" s="393"/>
      <c r="B316" s="377"/>
      <c r="C316" s="393"/>
      <c r="D316" s="393"/>
      <c r="E316" s="259"/>
      <c r="F316" s="394"/>
    </row>
    <row r="317" spans="1:6" ht="18.75" customHeight="1">
      <c r="A317" s="393"/>
      <c r="B317" s="377"/>
      <c r="C317" s="393"/>
      <c r="D317" s="393"/>
      <c r="E317" s="259"/>
      <c r="F317" s="394"/>
    </row>
    <row r="318" spans="1:6" ht="18.75" customHeight="1">
      <c r="A318" s="393"/>
      <c r="B318" s="377"/>
      <c r="C318" s="393"/>
      <c r="D318" s="393"/>
      <c r="E318" s="259"/>
      <c r="F318" s="394"/>
    </row>
    <row r="319" spans="1:6" ht="18.75" customHeight="1">
      <c r="A319" s="393"/>
      <c r="B319" s="377"/>
      <c r="C319" s="393"/>
      <c r="D319" s="393"/>
      <c r="E319" s="259"/>
      <c r="F319" s="394"/>
    </row>
    <row r="320" spans="1:6" ht="18.75" customHeight="1">
      <c r="A320" s="393"/>
      <c r="B320" s="377"/>
      <c r="C320" s="393"/>
      <c r="D320" s="393"/>
      <c r="E320" s="259"/>
      <c r="F320" s="394"/>
    </row>
    <row r="321" spans="1:6" ht="18.75" customHeight="1">
      <c r="A321" s="393"/>
      <c r="B321" s="377"/>
      <c r="C321" s="393"/>
      <c r="D321" s="393"/>
      <c r="E321" s="259"/>
      <c r="F321" s="394"/>
    </row>
    <row r="322" spans="1:6" ht="18.75" customHeight="1">
      <c r="A322" s="393"/>
      <c r="B322" s="377"/>
      <c r="C322" s="393"/>
      <c r="D322" s="393"/>
      <c r="E322" s="259"/>
      <c r="F322" s="394"/>
    </row>
    <row r="323" spans="1:6" ht="18.75" customHeight="1">
      <c r="A323" s="393"/>
      <c r="B323" s="377"/>
      <c r="C323" s="393"/>
      <c r="D323" s="393"/>
      <c r="E323" s="259"/>
      <c r="F323" s="394"/>
    </row>
    <row r="324" spans="1:6" ht="18.75" customHeight="1">
      <c r="A324" s="393"/>
      <c r="B324" s="377"/>
      <c r="C324" s="393"/>
      <c r="D324" s="393"/>
      <c r="E324" s="259"/>
      <c r="F324" s="394"/>
    </row>
    <row r="325" spans="1:6" ht="18.75" customHeight="1">
      <c r="A325" s="393"/>
      <c r="B325" s="377"/>
      <c r="C325" s="393"/>
      <c r="D325" s="393"/>
      <c r="E325" s="259"/>
      <c r="F325" s="394"/>
    </row>
    <row r="326" spans="1:6" ht="18.75" customHeight="1">
      <c r="A326" s="393"/>
      <c r="B326" s="377"/>
      <c r="C326" s="393"/>
      <c r="D326" s="393"/>
      <c r="E326" s="259"/>
      <c r="F326" s="394"/>
    </row>
    <row r="327" spans="1:6" ht="18.75" customHeight="1">
      <c r="A327" s="393"/>
      <c r="B327" s="377"/>
      <c r="C327" s="393"/>
      <c r="D327" s="393"/>
      <c r="E327" s="259"/>
      <c r="F327" s="394"/>
    </row>
    <row r="328" spans="1:6" ht="18.75" customHeight="1">
      <c r="A328" s="393"/>
      <c r="B328" s="377"/>
      <c r="C328" s="393"/>
      <c r="D328" s="393"/>
      <c r="E328" s="259"/>
      <c r="F328" s="394"/>
    </row>
    <row r="329" spans="1:6" ht="18.75" customHeight="1">
      <c r="A329" s="393"/>
      <c r="B329" s="377"/>
      <c r="C329" s="393"/>
      <c r="D329" s="393"/>
      <c r="E329" s="259"/>
      <c r="F329" s="394"/>
    </row>
    <row r="330" spans="1:6" ht="18.75" customHeight="1">
      <c r="A330" s="393"/>
      <c r="B330" s="377"/>
      <c r="C330" s="393"/>
      <c r="D330" s="393"/>
      <c r="E330" s="259"/>
      <c r="F330" s="394"/>
    </row>
    <row r="331" spans="1:6" ht="18.75" customHeight="1">
      <c r="A331" s="277"/>
      <c r="B331" s="278"/>
      <c r="C331" s="279"/>
      <c r="D331" s="277"/>
      <c r="E331" s="280"/>
      <c r="F331" s="281"/>
    </row>
    <row r="332" spans="1:6" ht="18.75" customHeight="1">
      <c r="A332" s="395"/>
      <c r="B332" s="395"/>
      <c r="C332" s="395"/>
      <c r="D332" s="395"/>
      <c r="E332" s="395"/>
      <c r="F332" s="395"/>
    </row>
    <row r="333" spans="1:6" ht="18.75" customHeight="1">
      <c r="A333" s="734" t="s">
        <v>513</v>
      </c>
      <c r="B333" s="716" t="str">
        <f>B268</f>
        <v>PROPOSED CONSTRUCTION OF POLICE GUARD FOR AXLE LOAD STATION</v>
      </c>
      <c r="C333" s="717"/>
      <c r="D333" s="717"/>
      <c r="E333" s="718"/>
      <c r="F333" s="711" t="s">
        <v>0</v>
      </c>
    </row>
    <row r="334" spans="1:6" ht="18.75" customHeight="1">
      <c r="A334" s="735"/>
      <c r="B334" s="719"/>
      <c r="C334" s="720"/>
      <c r="D334" s="720"/>
      <c r="E334" s="721"/>
      <c r="F334" s="712"/>
    </row>
    <row r="335" spans="1:6" ht="18.75" customHeight="1">
      <c r="A335" s="735"/>
      <c r="B335" s="719"/>
      <c r="C335" s="720"/>
      <c r="D335" s="720"/>
      <c r="E335" s="721"/>
      <c r="F335" s="712"/>
    </row>
    <row r="336" spans="1:6" ht="18.75" customHeight="1">
      <c r="A336" s="736"/>
      <c r="B336" s="722"/>
      <c r="C336" s="723"/>
      <c r="D336" s="723"/>
      <c r="E336" s="724"/>
      <c r="F336" s="713"/>
    </row>
    <row r="337" spans="1:6" ht="18.75" customHeight="1">
      <c r="A337" s="732" t="s">
        <v>479</v>
      </c>
      <c r="B337" s="725" t="s">
        <v>3</v>
      </c>
      <c r="C337" s="725" t="s">
        <v>4</v>
      </c>
      <c r="D337" s="725" t="s">
        <v>480</v>
      </c>
      <c r="E337" s="725" t="s">
        <v>247</v>
      </c>
      <c r="F337" s="714" t="s">
        <v>481</v>
      </c>
    </row>
    <row r="338" spans="1:6" ht="18.75" customHeight="1">
      <c r="A338" s="733"/>
      <c r="B338" s="726"/>
      <c r="C338" s="726"/>
      <c r="D338" s="726"/>
      <c r="E338" s="726"/>
      <c r="F338" s="715"/>
    </row>
    <row r="339" spans="1:6" ht="18.75" customHeight="1">
      <c r="A339" s="282"/>
      <c r="B339" s="283"/>
      <c r="C339" s="284"/>
      <c r="D339" s="284"/>
      <c r="E339" s="346"/>
      <c r="F339" s="347"/>
    </row>
    <row r="340" spans="1:6" ht="18.75" customHeight="1">
      <c r="A340" s="257"/>
      <c r="B340" s="369" t="s">
        <v>585</v>
      </c>
      <c r="C340" s="254"/>
      <c r="D340" s="254"/>
      <c r="E340" s="335"/>
      <c r="F340" s="260"/>
    </row>
    <row r="341" spans="1:6" ht="18.75" customHeight="1">
      <c r="A341" s="257"/>
      <c r="B341" s="350"/>
      <c r="C341" s="261"/>
      <c r="D341" s="261"/>
      <c r="E341" s="335"/>
      <c r="F341" s="262"/>
    </row>
    <row r="342" spans="1:6" ht="18.75" customHeight="1">
      <c r="A342" s="257"/>
      <c r="B342" s="267" t="s">
        <v>586</v>
      </c>
      <c r="C342" s="261"/>
      <c r="D342" s="261"/>
      <c r="E342" s="259"/>
      <c r="F342" s="262"/>
    </row>
    <row r="343" spans="1:6" ht="18.75" customHeight="1">
      <c r="A343" s="257"/>
      <c r="B343" s="348"/>
      <c r="C343" s="264"/>
      <c r="D343" s="261"/>
      <c r="E343" s="259"/>
      <c r="F343" s="349"/>
    </row>
    <row r="344" spans="1:6" ht="18.75" customHeight="1">
      <c r="A344" s="257"/>
      <c r="B344" s="263" t="s">
        <v>587</v>
      </c>
      <c r="C344" s="261"/>
      <c r="D344" s="261"/>
      <c r="E344" s="259"/>
      <c r="F344" s="262">
        <f>F33</f>
        <v>0</v>
      </c>
    </row>
    <row r="345" spans="1:6" ht="18.75" customHeight="1">
      <c r="A345" s="257"/>
      <c r="B345" s="263"/>
      <c r="C345" s="261"/>
      <c r="D345" s="261"/>
      <c r="E345" s="259"/>
      <c r="F345" s="262"/>
    </row>
    <row r="346" spans="1:6" ht="18.75" customHeight="1">
      <c r="A346" s="257"/>
      <c r="B346" s="263" t="s">
        <v>588</v>
      </c>
      <c r="C346" s="264"/>
      <c r="D346" s="261"/>
      <c r="E346" s="259"/>
      <c r="F346" s="262">
        <f>F89</f>
        <v>0</v>
      </c>
    </row>
    <row r="347" spans="1:6" ht="18.75" customHeight="1">
      <c r="A347" s="257"/>
      <c r="B347" s="263"/>
      <c r="C347" s="261"/>
      <c r="D347" s="261"/>
      <c r="E347" s="259"/>
      <c r="F347" s="262"/>
    </row>
    <row r="348" spans="1:6" ht="18.75" customHeight="1">
      <c r="A348" s="257"/>
      <c r="B348" s="263" t="s">
        <v>589</v>
      </c>
      <c r="C348" s="264"/>
      <c r="D348" s="261"/>
      <c r="E348" s="259"/>
      <c r="F348" s="262">
        <f>F100</f>
        <v>0</v>
      </c>
    </row>
    <row r="349" spans="1:6" ht="18.75" customHeight="1">
      <c r="A349" s="257"/>
      <c r="B349" s="263"/>
      <c r="C349" s="264"/>
      <c r="D349" s="261"/>
      <c r="E349" s="259"/>
      <c r="F349" s="262"/>
    </row>
    <row r="350" spans="1:6" ht="18.75" customHeight="1">
      <c r="A350" s="257"/>
      <c r="B350" s="263" t="s">
        <v>590</v>
      </c>
      <c r="C350" s="264"/>
      <c r="D350" s="261"/>
      <c r="E350" s="259"/>
      <c r="F350" s="262">
        <f>F111</f>
        <v>0</v>
      </c>
    </row>
    <row r="351" spans="1:6" ht="18.75" customHeight="1">
      <c r="A351" s="257"/>
      <c r="B351" s="348"/>
      <c r="C351" s="261"/>
      <c r="D351" s="261"/>
      <c r="E351" s="259"/>
      <c r="F351" s="262"/>
    </row>
    <row r="352" spans="1:6" ht="18.75" customHeight="1">
      <c r="A352" s="257"/>
      <c r="B352" s="396" t="s">
        <v>591</v>
      </c>
      <c r="C352" s="264"/>
      <c r="D352" s="261"/>
      <c r="E352" s="259"/>
      <c r="F352" s="385">
        <f>SUM(F342:F351)</f>
        <v>0</v>
      </c>
    </row>
    <row r="353" spans="1:6" ht="18.75" customHeight="1">
      <c r="A353" s="257"/>
      <c r="B353" s="263"/>
      <c r="C353" s="261"/>
      <c r="D353" s="261"/>
      <c r="E353" s="259"/>
      <c r="F353" s="262"/>
    </row>
    <row r="354" spans="1:6" ht="18.75" customHeight="1">
      <c r="A354" s="257"/>
      <c r="B354" s="263"/>
      <c r="C354" s="264"/>
      <c r="D354" s="261"/>
      <c r="E354" s="259"/>
      <c r="F354" s="262"/>
    </row>
    <row r="355" spans="1:6" ht="18.75" customHeight="1">
      <c r="A355" s="257"/>
      <c r="B355" s="263"/>
      <c r="C355" s="261"/>
      <c r="D355" s="261"/>
      <c r="E355" s="259"/>
      <c r="F355" s="262"/>
    </row>
    <row r="356" spans="1:6" ht="18.75" customHeight="1">
      <c r="A356" s="257"/>
      <c r="B356" s="267" t="s">
        <v>592</v>
      </c>
      <c r="C356" s="261"/>
      <c r="D356" s="261"/>
      <c r="E356" s="259"/>
      <c r="F356" s="262"/>
    </row>
    <row r="357" spans="1:6" ht="18.75" customHeight="1">
      <c r="A357" s="257"/>
      <c r="B357" s="267"/>
      <c r="C357" s="261"/>
      <c r="D357" s="261"/>
      <c r="E357" s="259"/>
      <c r="F357" s="262"/>
    </row>
    <row r="358" spans="1:6" ht="18.75" customHeight="1">
      <c r="A358" s="257"/>
      <c r="B358" s="267"/>
      <c r="C358" s="261"/>
      <c r="D358" s="261"/>
      <c r="E358" s="259"/>
      <c r="F358" s="262"/>
    </row>
    <row r="359" spans="1:6" ht="18.75" customHeight="1">
      <c r="A359" s="257"/>
      <c r="B359" s="350"/>
      <c r="C359" s="261"/>
      <c r="D359" s="261"/>
      <c r="E359" s="259"/>
      <c r="F359" s="262"/>
    </row>
    <row r="360" spans="1:6" ht="18.75" customHeight="1">
      <c r="A360" s="257"/>
      <c r="B360" s="263" t="s">
        <v>588</v>
      </c>
      <c r="C360" s="261"/>
      <c r="D360" s="261"/>
      <c r="E360" s="259"/>
      <c r="F360" s="262">
        <f>F165</f>
        <v>0</v>
      </c>
    </row>
    <row r="361" spans="1:6" ht="18.75" customHeight="1">
      <c r="A361" s="257"/>
      <c r="B361" s="263"/>
      <c r="C361" s="261"/>
      <c r="D361" s="261"/>
      <c r="E361" s="259"/>
      <c r="F361" s="262"/>
    </row>
    <row r="362" spans="1:6" ht="18.75" customHeight="1">
      <c r="A362" s="257"/>
      <c r="B362" s="263" t="s">
        <v>589</v>
      </c>
      <c r="C362" s="261"/>
      <c r="D362" s="261"/>
      <c r="E362" s="259"/>
      <c r="F362" s="262">
        <f>F172</f>
        <v>0</v>
      </c>
    </row>
    <row r="363" spans="1:6" ht="18.75" customHeight="1">
      <c r="A363" s="257"/>
      <c r="B363" s="263"/>
      <c r="C363" s="261"/>
      <c r="D363" s="261"/>
      <c r="E363" s="259"/>
      <c r="F363" s="262"/>
    </row>
    <row r="364" spans="1:6" ht="18.75" customHeight="1">
      <c r="A364" s="257"/>
      <c r="B364" s="263" t="s">
        <v>593</v>
      </c>
      <c r="C364" s="269"/>
      <c r="D364" s="261"/>
      <c r="E364" s="259"/>
      <c r="F364" s="262">
        <f>F193</f>
        <v>0</v>
      </c>
    </row>
    <row r="365" spans="1:6" ht="18.75" customHeight="1">
      <c r="A365" s="257"/>
      <c r="B365" s="263"/>
      <c r="C365" s="261"/>
      <c r="D365" s="261"/>
      <c r="E365" s="259"/>
      <c r="F365" s="262"/>
    </row>
    <row r="366" spans="1:6" ht="18.75" customHeight="1">
      <c r="A366" s="257"/>
      <c r="B366" s="263" t="s">
        <v>594</v>
      </c>
      <c r="C366" s="261"/>
      <c r="D366" s="261"/>
      <c r="E366" s="259"/>
      <c r="F366" s="262">
        <f>F247</f>
        <v>0</v>
      </c>
    </row>
    <row r="367" spans="1:6" ht="18.75" customHeight="1">
      <c r="A367" s="257"/>
      <c r="B367" s="263"/>
      <c r="C367" s="261"/>
      <c r="D367" s="261"/>
      <c r="E367" s="259"/>
      <c r="F367" s="262"/>
    </row>
    <row r="368" spans="1:6" ht="18.75" customHeight="1">
      <c r="A368" s="257"/>
      <c r="B368" s="263" t="s">
        <v>595</v>
      </c>
      <c r="C368" s="261"/>
      <c r="D368" s="261"/>
      <c r="E368" s="259"/>
      <c r="F368" s="262">
        <f>F287</f>
        <v>0</v>
      </c>
    </row>
    <row r="369" spans="1:252" ht="18.75" customHeight="1">
      <c r="A369" s="257"/>
      <c r="B369" s="263"/>
      <c r="C369" s="261"/>
      <c r="D369" s="261"/>
      <c r="E369" s="259"/>
      <c r="F369" s="262"/>
    </row>
    <row r="370" spans="1:252" ht="18.75" customHeight="1">
      <c r="A370" s="257"/>
      <c r="B370" s="263"/>
      <c r="C370" s="261"/>
      <c r="D370" s="261"/>
      <c r="E370" s="259"/>
      <c r="F370" s="262"/>
    </row>
    <row r="371" spans="1:252" ht="18.75" customHeight="1">
      <c r="A371" s="257"/>
      <c r="B371" s="396" t="s">
        <v>596</v>
      </c>
      <c r="C371" s="261"/>
      <c r="D371" s="261"/>
      <c r="E371" s="259"/>
      <c r="F371" s="397">
        <f>SUM(F356:F370)</f>
        <v>0</v>
      </c>
    </row>
    <row r="372" spans="1:252" ht="18.75" customHeight="1">
      <c r="A372" s="398"/>
      <c r="B372" s="399"/>
      <c r="C372" s="398"/>
      <c r="D372" s="398"/>
      <c r="E372" s="400"/>
      <c r="F372" s="401"/>
    </row>
    <row r="373" spans="1:252" ht="18.75" customHeight="1">
      <c r="A373" s="402"/>
      <c r="B373" s="403"/>
      <c r="C373" s="402"/>
      <c r="D373" s="402"/>
      <c r="E373" s="404"/>
      <c r="F373" s="405"/>
    </row>
    <row r="374" spans="1:252" s="246" customFormat="1" ht="18.75" customHeight="1">
      <c r="A374" s="277"/>
      <c r="B374" s="278"/>
      <c r="C374" s="279"/>
      <c r="D374" s="277"/>
      <c r="E374" s="280"/>
      <c r="F374" s="281"/>
    </row>
    <row r="375" spans="1:252" s="246" customFormat="1" ht="18.75" customHeight="1">
      <c r="A375" s="734" t="s">
        <v>513</v>
      </c>
      <c r="B375" s="716" t="s">
        <v>597</v>
      </c>
      <c r="C375" s="717"/>
      <c r="D375" s="717"/>
      <c r="E375" s="718"/>
      <c r="F375" s="711" t="s">
        <v>0</v>
      </c>
    </row>
    <row r="376" spans="1:252" s="246" customFormat="1" ht="18.75" customHeight="1">
      <c r="A376" s="735"/>
      <c r="B376" s="719"/>
      <c r="C376" s="720"/>
      <c r="D376" s="720"/>
      <c r="E376" s="721"/>
      <c r="F376" s="712"/>
    </row>
    <row r="377" spans="1:252" s="246" customFormat="1" ht="18.75" customHeight="1">
      <c r="A377" s="735"/>
      <c r="B377" s="719"/>
      <c r="C377" s="720"/>
      <c r="D377" s="720"/>
      <c r="E377" s="721"/>
      <c r="F377" s="712"/>
    </row>
    <row r="378" spans="1:252" s="246" customFormat="1" ht="18.75" customHeight="1">
      <c r="A378" s="736"/>
      <c r="B378" s="722"/>
      <c r="C378" s="723"/>
      <c r="D378" s="723"/>
      <c r="E378" s="724"/>
      <c r="F378" s="713"/>
    </row>
    <row r="379" spans="1:252" s="246" customFormat="1" ht="18.75" customHeight="1">
      <c r="A379" s="732" t="s">
        <v>479</v>
      </c>
      <c r="B379" s="725" t="s">
        <v>3</v>
      </c>
      <c r="C379" s="725" t="s">
        <v>4</v>
      </c>
      <c r="D379" s="725" t="s">
        <v>480</v>
      </c>
      <c r="E379" s="725" t="s">
        <v>247</v>
      </c>
      <c r="F379" s="709" t="s">
        <v>481</v>
      </c>
      <c r="IM379" s="52"/>
      <c r="IN379" s="52"/>
      <c r="IO379" s="52"/>
      <c r="IP379" s="52"/>
      <c r="IQ379" s="52"/>
      <c r="IR379" s="52"/>
    </row>
    <row r="380" spans="1:252" s="246" customFormat="1" ht="18.75" customHeight="1">
      <c r="A380" s="733"/>
      <c r="B380" s="726"/>
      <c r="C380" s="726"/>
      <c r="D380" s="726"/>
      <c r="E380" s="726"/>
      <c r="F380" s="710"/>
      <c r="IM380" s="52"/>
      <c r="IN380" s="52"/>
      <c r="IO380" s="52"/>
      <c r="IP380" s="52"/>
      <c r="IQ380" s="52"/>
      <c r="IR380" s="52"/>
    </row>
    <row r="381" spans="1:252" s="246" customFormat="1" ht="18.75" customHeight="1">
      <c r="A381" s="257"/>
      <c r="B381" s="386"/>
      <c r="C381" s="261"/>
      <c r="D381" s="261"/>
      <c r="E381" s="259"/>
      <c r="F381" s="262"/>
      <c r="IM381" s="52"/>
      <c r="IN381" s="52"/>
      <c r="IO381" s="52"/>
      <c r="IP381" s="52"/>
      <c r="IQ381" s="52"/>
      <c r="IR381" s="52"/>
    </row>
    <row r="382" spans="1:252" s="246" customFormat="1" ht="18.75" customHeight="1">
      <c r="A382" s="406" t="s">
        <v>598</v>
      </c>
      <c r="B382" s="407" t="s">
        <v>599</v>
      </c>
      <c r="C382" s="408"/>
      <c r="D382" s="409"/>
      <c r="E382" s="410"/>
      <c r="F382" s="411"/>
      <c r="IM382" s="52"/>
      <c r="IN382" s="52"/>
      <c r="IO382" s="52"/>
      <c r="IP382" s="52"/>
      <c r="IQ382" s="52"/>
      <c r="IR382" s="52"/>
    </row>
    <row r="383" spans="1:252" s="246" customFormat="1" ht="18.75" customHeight="1">
      <c r="A383" s="412"/>
      <c r="B383" s="254"/>
      <c r="C383" s="261"/>
      <c r="D383" s="261"/>
      <c r="E383" s="413"/>
      <c r="F383" s="411"/>
      <c r="IM383" s="52"/>
      <c r="IN383" s="52"/>
      <c r="IO383" s="52"/>
      <c r="IP383" s="52"/>
      <c r="IQ383" s="52"/>
      <c r="IR383" s="52"/>
    </row>
    <row r="384" spans="1:252" s="246" customFormat="1" ht="18.75" customHeight="1">
      <c r="A384" s="412" t="s">
        <v>86</v>
      </c>
      <c r="B384" s="254" t="s">
        <v>600</v>
      </c>
      <c r="C384" s="261" t="s">
        <v>601</v>
      </c>
      <c r="D384" s="261">
        <v>6</v>
      </c>
      <c r="E384" s="413">
        <v>59.5</v>
      </c>
      <c r="F384" s="411">
        <f>E384*D384</f>
        <v>357</v>
      </c>
      <c r="IM384" s="52"/>
      <c r="IN384" s="52"/>
      <c r="IO384" s="52"/>
      <c r="IP384" s="52"/>
      <c r="IQ384" s="52"/>
      <c r="IR384" s="52"/>
    </row>
    <row r="385" spans="1:252" s="246" customFormat="1" ht="18.75" customHeight="1">
      <c r="A385" s="412"/>
      <c r="B385" s="254"/>
      <c r="C385" s="261"/>
      <c r="D385" s="261"/>
      <c r="E385" s="413"/>
      <c r="F385" s="411"/>
      <c r="IM385" s="52"/>
      <c r="IN385" s="52"/>
      <c r="IO385" s="52"/>
      <c r="IP385" s="52"/>
      <c r="IQ385" s="52"/>
      <c r="IR385" s="52"/>
    </row>
    <row r="386" spans="1:252" s="246" customFormat="1" ht="18.75" customHeight="1">
      <c r="A386" s="412" t="s">
        <v>90</v>
      </c>
      <c r="B386" s="254" t="s">
        <v>602</v>
      </c>
      <c r="C386" s="261" t="s">
        <v>601</v>
      </c>
      <c r="D386" s="261">
        <v>3</v>
      </c>
      <c r="E386" s="413">
        <v>9</v>
      </c>
      <c r="F386" s="411">
        <f>E386*D386</f>
        <v>27</v>
      </c>
      <c r="IM386" s="52"/>
      <c r="IN386" s="52"/>
      <c r="IO386" s="52"/>
      <c r="IP386" s="52"/>
      <c r="IQ386" s="52"/>
      <c r="IR386" s="52"/>
    </row>
    <row r="387" spans="1:252" s="246" customFormat="1" ht="18.75" customHeight="1">
      <c r="A387" s="412"/>
      <c r="B387" s="254"/>
      <c r="C387" s="261"/>
      <c r="D387" s="261"/>
      <c r="E387" s="413"/>
      <c r="F387" s="411"/>
      <c r="IM387" s="52"/>
      <c r="IN387" s="52"/>
      <c r="IO387" s="52"/>
      <c r="IP387" s="52"/>
      <c r="IQ387" s="52"/>
      <c r="IR387" s="52"/>
    </row>
    <row r="388" spans="1:252" s="246" customFormat="1" ht="18.75" customHeight="1">
      <c r="A388" s="412" t="s">
        <v>92</v>
      </c>
      <c r="B388" s="254" t="s">
        <v>603</v>
      </c>
      <c r="C388" s="261" t="s">
        <v>601</v>
      </c>
      <c r="D388" s="261">
        <v>3</v>
      </c>
      <c r="E388" s="413">
        <v>8</v>
      </c>
      <c r="F388" s="411">
        <f>E388*D388</f>
        <v>24</v>
      </c>
      <c r="IM388" s="52"/>
      <c r="IN388" s="52"/>
      <c r="IO388" s="52"/>
      <c r="IP388" s="52"/>
      <c r="IQ388" s="52"/>
      <c r="IR388" s="52"/>
    </row>
    <row r="389" spans="1:252" s="246" customFormat="1" ht="18.75" customHeight="1">
      <c r="A389" s="412"/>
      <c r="B389" s="254"/>
      <c r="C389" s="261"/>
      <c r="D389" s="261"/>
      <c r="E389" s="413"/>
      <c r="F389" s="411"/>
      <c r="IM389" s="52"/>
      <c r="IN389" s="52"/>
      <c r="IO389" s="52"/>
      <c r="IP389" s="52"/>
      <c r="IQ389" s="52"/>
      <c r="IR389" s="52"/>
    </row>
    <row r="390" spans="1:252" s="246" customFormat="1" ht="18.75" customHeight="1">
      <c r="A390" s="412" t="s">
        <v>94</v>
      </c>
      <c r="B390" s="263" t="s">
        <v>604</v>
      </c>
      <c r="C390" s="261" t="s">
        <v>605</v>
      </c>
      <c r="D390" s="261">
        <v>5</v>
      </c>
      <c r="E390" s="413">
        <v>32</v>
      </c>
      <c r="F390" s="411">
        <f>E390*D390</f>
        <v>160</v>
      </c>
      <c r="IM390" s="52"/>
      <c r="IN390" s="52"/>
      <c r="IO390" s="52"/>
      <c r="IP390" s="52"/>
      <c r="IQ390" s="52"/>
      <c r="IR390" s="52"/>
    </row>
    <row r="391" spans="1:252" s="246" customFormat="1" ht="18.75" customHeight="1">
      <c r="A391" s="412"/>
      <c r="B391" s="254"/>
      <c r="C391" s="261"/>
      <c r="D391" s="261"/>
      <c r="E391" s="413"/>
      <c r="F391" s="411"/>
      <c r="IM391" s="52"/>
      <c r="IN391" s="52"/>
      <c r="IO391" s="52"/>
      <c r="IP391" s="52"/>
      <c r="IQ391" s="52"/>
      <c r="IR391" s="52"/>
    </row>
    <row r="392" spans="1:252" s="246" customFormat="1" ht="18.75" customHeight="1">
      <c r="A392" s="412" t="s">
        <v>96</v>
      </c>
      <c r="B392" s="263" t="s">
        <v>606</v>
      </c>
      <c r="C392" s="261" t="s">
        <v>601</v>
      </c>
      <c r="D392" s="261">
        <v>2</v>
      </c>
      <c r="E392" s="413">
        <v>850</v>
      </c>
      <c r="F392" s="411">
        <f>E392*D392</f>
        <v>1700</v>
      </c>
      <c r="IM392" s="52"/>
      <c r="IN392" s="52"/>
      <c r="IO392" s="52"/>
      <c r="IP392" s="52"/>
      <c r="IQ392" s="52"/>
      <c r="IR392" s="52"/>
    </row>
    <row r="393" spans="1:252" s="246" customFormat="1" ht="18.75" customHeight="1">
      <c r="A393" s="412"/>
      <c r="B393" s="263"/>
      <c r="C393" s="261"/>
      <c r="D393" s="261"/>
      <c r="E393" s="413"/>
      <c r="F393" s="411"/>
      <c r="IM393" s="52"/>
      <c r="IN393" s="52"/>
      <c r="IO393" s="52"/>
      <c r="IP393" s="52"/>
      <c r="IQ393" s="52"/>
      <c r="IR393" s="52"/>
    </row>
    <row r="394" spans="1:252" s="246" customFormat="1" ht="18.75" customHeight="1">
      <c r="A394" s="412" t="s">
        <v>98</v>
      </c>
      <c r="B394" s="263" t="s">
        <v>607</v>
      </c>
      <c r="C394" s="261" t="s">
        <v>601</v>
      </c>
      <c r="D394" s="261">
        <v>1</v>
      </c>
      <c r="E394" s="413">
        <v>850</v>
      </c>
      <c r="F394" s="411">
        <f>E394*D394</f>
        <v>850</v>
      </c>
      <c r="IM394" s="52"/>
      <c r="IN394" s="52"/>
      <c r="IO394" s="52"/>
      <c r="IP394" s="52"/>
      <c r="IQ394" s="52"/>
      <c r="IR394" s="52"/>
    </row>
    <row r="395" spans="1:252" s="246" customFormat="1" ht="18.75" customHeight="1">
      <c r="A395" s="412"/>
      <c r="B395" s="254"/>
      <c r="C395" s="261"/>
      <c r="D395" s="261"/>
      <c r="E395" s="413"/>
      <c r="F395" s="411"/>
      <c r="IM395" s="52"/>
      <c r="IN395" s="52"/>
      <c r="IO395" s="52"/>
      <c r="IP395" s="52"/>
      <c r="IQ395" s="52"/>
      <c r="IR395" s="52"/>
    </row>
    <row r="396" spans="1:252" s="246" customFormat="1" ht="18.75" customHeight="1">
      <c r="A396" s="412" t="s">
        <v>100</v>
      </c>
      <c r="B396" s="263" t="s">
        <v>608</v>
      </c>
      <c r="C396" s="261" t="s">
        <v>601</v>
      </c>
      <c r="D396" s="261">
        <v>2</v>
      </c>
      <c r="E396" s="413">
        <v>850</v>
      </c>
      <c r="F396" s="411">
        <f>E396*D396</f>
        <v>1700</v>
      </c>
      <c r="IM396" s="52"/>
      <c r="IN396" s="52"/>
      <c r="IO396" s="52"/>
      <c r="IP396" s="52"/>
      <c r="IQ396" s="52"/>
      <c r="IR396" s="52"/>
    </row>
    <row r="397" spans="1:252" s="246" customFormat="1" ht="18.75" customHeight="1">
      <c r="A397" s="412"/>
      <c r="B397" s="254"/>
      <c r="C397" s="261"/>
      <c r="D397" s="261"/>
      <c r="E397" s="413"/>
      <c r="F397" s="411"/>
      <c r="IM397" s="52"/>
      <c r="IN397" s="52"/>
      <c r="IO397" s="52"/>
      <c r="IP397" s="52"/>
      <c r="IQ397" s="52"/>
      <c r="IR397" s="52"/>
    </row>
    <row r="398" spans="1:252" s="246" customFormat="1" ht="18.75" customHeight="1">
      <c r="A398" s="412" t="s">
        <v>103</v>
      </c>
      <c r="B398" s="263" t="s">
        <v>609</v>
      </c>
      <c r="C398" s="261" t="s">
        <v>601</v>
      </c>
      <c r="D398" s="261">
        <v>3</v>
      </c>
      <c r="E398" s="413">
        <v>850</v>
      </c>
      <c r="F398" s="411">
        <f>E398*D398</f>
        <v>2550</v>
      </c>
      <c r="IM398" s="52"/>
      <c r="IN398" s="52"/>
      <c r="IO398" s="52"/>
      <c r="IP398" s="52"/>
      <c r="IQ398" s="52"/>
      <c r="IR398" s="52"/>
    </row>
    <row r="399" spans="1:252" s="246" customFormat="1" ht="18.75" customHeight="1">
      <c r="A399" s="412"/>
      <c r="B399" s="254"/>
      <c r="C399" s="261"/>
      <c r="D399" s="261"/>
      <c r="E399" s="413"/>
      <c r="F399" s="411"/>
      <c r="IM399" s="52"/>
      <c r="IN399" s="52"/>
      <c r="IO399" s="52"/>
      <c r="IP399" s="52"/>
      <c r="IQ399" s="52"/>
      <c r="IR399" s="52"/>
    </row>
    <row r="400" spans="1:252" s="246" customFormat="1" ht="18.75" customHeight="1">
      <c r="A400" s="412" t="s">
        <v>108</v>
      </c>
      <c r="B400" s="254" t="s">
        <v>610</v>
      </c>
      <c r="C400" s="261" t="s">
        <v>605</v>
      </c>
      <c r="D400" s="261">
        <v>21</v>
      </c>
      <c r="E400" s="413">
        <v>40</v>
      </c>
      <c r="F400" s="411">
        <f>E400*D400</f>
        <v>840</v>
      </c>
      <c r="IM400" s="52"/>
      <c r="IN400" s="52"/>
      <c r="IO400" s="52"/>
      <c r="IP400" s="52"/>
      <c r="IQ400" s="52"/>
      <c r="IR400" s="52"/>
    </row>
    <row r="401" spans="1:252" s="246" customFormat="1" ht="18.75" customHeight="1">
      <c r="A401" s="412"/>
      <c r="B401" s="254"/>
      <c r="C401" s="261"/>
      <c r="D401" s="261"/>
      <c r="E401" s="413"/>
      <c r="F401" s="411"/>
      <c r="IM401" s="52"/>
      <c r="IN401" s="52"/>
      <c r="IO401" s="52"/>
      <c r="IP401" s="52"/>
      <c r="IQ401" s="52"/>
      <c r="IR401" s="52"/>
    </row>
    <row r="402" spans="1:252" s="246" customFormat="1" ht="18.75" customHeight="1">
      <c r="A402" s="412" t="s">
        <v>112</v>
      </c>
      <c r="B402" s="254" t="s">
        <v>611</v>
      </c>
      <c r="C402" s="261" t="s">
        <v>605</v>
      </c>
      <c r="D402" s="261">
        <v>23</v>
      </c>
      <c r="E402" s="413">
        <v>40</v>
      </c>
      <c r="F402" s="411">
        <f>E402*D402</f>
        <v>920</v>
      </c>
      <c r="IM402" s="52"/>
      <c r="IN402" s="52"/>
      <c r="IO402" s="52"/>
      <c r="IP402" s="52"/>
      <c r="IQ402" s="52"/>
      <c r="IR402" s="52"/>
    </row>
    <row r="403" spans="1:252" s="246" customFormat="1" ht="18.75" customHeight="1">
      <c r="A403" s="412"/>
      <c r="B403" s="254"/>
      <c r="C403" s="261"/>
      <c r="D403" s="261"/>
      <c r="E403" s="413"/>
      <c r="F403" s="411"/>
      <c r="IM403" s="52"/>
      <c r="IN403" s="52"/>
      <c r="IO403" s="52"/>
      <c r="IP403" s="52"/>
      <c r="IQ403" s="52"/>
      <c r="IR403" s="52"/>
    </row>
    <row r="404" spans="1:252" s="246" customFormat="1" ht="18.75" customHeight="1">
      <c r="A404" s="412" t="s">
        <v>114</v>
      </c>
      <c r="B404" s="254" t="s">
        <v>612</v>
      </c>
      <c r="C404" s="261" t="s">
        <v>605</v>
      </c>
      <c r="D404" s="261">
        <v>12</v>
      </c>
      <c r="E404" s="413">
        <v>50</v>
      </c>
      <c r="F404" s="411">
        <f>E404*D404</f>
        <v>600</v>
      </c>
      <c r="IM404" s="52"/>
      <c r="IN404" s="52"/>
      <c r="IO404" s="52"/>
      <c r="IP404" s="52"/>
      <c r="IQ404" s="52"/>
      <c r="IR404" s="52"/>
    </row>
    <row r="405" spans="1:252" s="246" customFormat="1" ht="18.75" customHeight="1">
      <c r="A405" s="412"/>
      <c r="B405" s="254"/>
      <c r="C405" s="261"/>
      <c r="D405" s="261"/>
      <c r="E405" s="413"/>
      <c r="F405" s="411"/>
      <c r="IM405" s="52"/>
      <c r="IN405" s="52"/>
      <c r="IO405" s="52"/>
      <c r="IP405" s="52"/>
      <c r="IQ405" s="52"/>
      <c r="IR405" s="52"/>
    </row>
    <row r="406" spans="1:252" s="246" customFormat="1" ht="18.75" customHeight="1">
      <c r="A406" s="412" t="s">
        <v>116</v>
      </c>
      <c r="B406" s="254" t="s">
        <v>613</v>
      </c>
      <c r="C406" s="261" t="s">
        <v>102</v>
      </c>
      <c r="D406" s="261">
        <v>165</v>
      </c>
      <c r="E406" s="413">
        <v>5.95</v>
      </c>
      <c r="F406" s="411">
        <f>E406*D406</f>
        <v>981.75</v>
      </c>
      <c r="IM406" s="52"/>
      <c r="IN406" s="52"/>
      <c r="IO406" s="52"/>
      <c r="IP406" s="52"/>
      <c r="IQ406" s="52"/>
      <c r="IR406" s="52"/>
    </row>
    <row r="407" spans="1:252" s="246" customFormat="1" ht="18.75" customHeight="1">
      <c r="A407" s="412"/>
      <c r="B407" s="254"/>
      <c r="C407" s="261"/>
      <c r="D407" s="261"/>
      <c r="E407" s="413"/>
      <c r="F407" s="411"/>
      <c r="IM407" s="52"/>
      <c r="IN407" s="52"/>
      <c r="IO407" s="52"/>
      <c r="IP407" s="52"/>
      <c r="IQ407" s="52"/>
      <c r="IR407" s="52"/>
    </row>
    <row r="408" spans="1:252" s="246" customFormat="1" ht="18.75" customHeight="1">
      <c r="A408" s="412" t="s">
        <v>118</v>
      </c>
      <c r="B408" s="254" t="s">
        <v>614</v>
      </c>
      <c r="C408" s="261" t="s">
        <v>102</v>
      </c>
      <c r="D408" s="261">
        <v>250</v>
      </c>
      <c r="E408" s="413">
        <v>5.95</v>
      </c>
      <c r="F408" s="411">
        <f>E408*D408</f>
        <v>1487.5</v>
      </c>
      <c r="IM408" s="52"/>
      <c r="IN408" s="52"/>
      <c r="IO408" s="52"/>
      <c r="IP408" s="52"/>
      <c r="IQ408" s="52"/>
      <c r="IR408" s="52"/>
    </row>
    <row r="409" spans="1:252" s="246" customFormat="1" ht="18.75" customHeight="1">
      <c r="A409" s="412"/>
      <c r="B409" s="254"/>
      <c r="C409" s="261"/>
      <c r="D409" s="261"/>
      <c r="E409" s="413"/>
      <c r="F409" s="411"/>
      <c r="IM409" s="52"/>
      <c r="IN409" s="52"/>
      <c r="IO409" s="52"/>
      <c r="IP409" s="52"/>
      <c r="IQ409" s="52"/>
      <c r="IR409" s="52"/>
    </row>
    <row r="410" spans="1:252" s="246" customFormat="1" ht="18.75" customHeight="1">
      <c r="A410" s="412" t="s">
        <v>276</v>
      </c>
      <c r="B410" s="254" t="s">
        <v>615</v>
      </c>
      <c r="C410" s="261" t="s">
        <v>102</v>
      </c>
      <c r="D410" s="261">
        <v>298</v>
      </c>
      <c r="E410" s="413">
        <v>5.95</v>
      </c>
      <c r="F410" s="411">
        <f>E410*D410</f>
        <v>1773.1000000000001</v>
      </c>
      <c r="IM410" s="52"/>
      <c r="IN410" s="52"/>
      <c r="IO410" s="52"/>
      <c r="IP410" s="52"/>
      <c r="IQ410" s="52"/>
      <c r="IR410" s="52"/>
    </row>
    <row r="411" spans="1:252" s="246" customFormat="1" ht="18.75" customHeight="1">
      <c r="A411" s="412"/>
      <c r="B411" s="254"/>
      <c r="C411" s="261"/>
      <c r="D411" s="261"/>
      <c r="E411" s="413"/>
      <c r="F411" s="411"/>
      <c r="IM411" s="52"/>
      <c r="IN411" s="52"/>
      <c r="IO411" s="52"/>
      <c r="IP411" s="52"/>
      <c r="IQ411" s="52"/>
      <c r="IR411" s="52"/>
    </row>
    <row r="412" spans="1:252" s="246" customFormat="1" ht="18.75" customHeight="1">
      <c r="A412" s="412" t="s">
        <v>279</v>
      </c>
      <c r="B412" s="254" t="s">
        <v>616</v>
      </c>
      <c r="C412" s="261" t="s">
        <v>102</v>
      </c>
      <c r="D412" s="261">
        <v>296</v>
      </c>
      <c r="E412" s="413">
        <v>5.95</v>
      </c>
      <c r="F412" s="411">
        <f>E412*D412</f>
        <v>1761.2</v>
      </c>
      <c r="IM412" s="52"/>
      <c r="IN412" s="52"/>
      <c r="IO412" s="52"/>
      <c r="IP412" s="52"/>
      <c r="IQ412" s="52"/>
      <c r="IR412" s="52"/>
    </row>
    <row r="413" spans="1:252" s="246" customFormat="1" ht="18.75" customHeight="1">
      <c r="A413" s="412"/>
      <c r="B413" s="254"/>
      <c r="C413" s="261"/>
      <c r="D413" s="261"/>
      <c r="E413" s="413"/>
      <c r="F413" s="411"/>
      <c r="IM413" s="52"/>
      <c r="IN413" s="52"/>
      <c r="IO413" s="52"/>
      <c r="IP413" s="52"/>
      <c r="IQ413" s="52"/>
      <c r="IR413" s="52"/>
    </row>
    <row r="414" spans="1:252" s="246" customFormat="1" ht="18.75" customHeight="1">
      <c r="A414" s="414"/>
      <c r="B414" s="415"/>
      <c r="D414" s="416"/>
      <c r="E414" s="417"/>
      <c r="F414" s="418"/>
      <c r="IM414" s="52"/>
      <c r="IN414" s="52"/>
      <c r="IO414" s="52"/>
      <c r="IP414" s="52"/>
      <c r="IQ414" s="52"/>
      <c r="IR414" s="52"/>
    </row>
    <row r="415" spans="1:252" ht="18.75" customHeight="1">
      <c r="A415" s="257"/>
      <c r="B415" s="263"/>
      <c r="C415" s="261"/>
      <c r="D415" s="261"/>
      <c r="E415" s="259"/>
      <c r="F415" s="262"/>
      <c r="G415" s="52"/>
      <c r="H415" s="52"/>
      <c r="I415" s="52"/>
      <c r="J415" s="52"/>
      <c r="K415" s="52"/>
      <c r="L415" s="52"/>
      <c r="M415" s="52"/>
      <c r="N415" s="52"/>
      <c r="O415" s="52"/>
      <c r="P415" s="52"/>
      <c r="Q415" s="52"/>
      <c r="R415" s="52"/>
      <c r="S415" s="52"/>
      <c r="T415" s="52"/>
      <c r="U415" s="52"/>
      <c r="V415" s="52"/>
      <c r="W415" s="52"/>
      <c r="X415" s="52"/>
      <c r="Y415" s="52"/>
      <c r="Z415" s="52"/>
      <c r="AA415" s="52"/>
      <c r="AB415" s="52"/>
      <c r="AC415" s="52"/>
      <c r="AD415" s="52"/>
      <c r="AE415" s="52"/>
      <c r="AF415" s="52"/>
      <c r="AG415" s="52"/>
      <c r="AH415" s="52"/>
      <c r="AI415" s="52"/>
      <c r="AJ415" s="52"/>
      <c r="AK415" s="52"/>
      <c r="AL415" s="52"/>
      <c r="AM415" s="52"/>
      <c r="AN415" s="52"/>
      <c r="AO415" s="52"/>
      <c r="AP415" s="52"/>
      <c r="AQ415" s="52"/>
      <c r="AR415" s="52"/>
      <c r="AS415" s="52"/>
      <c r="AT415" s="52"/>
      <c r="AU415" s="52"/>
      <c r="AV415" s="52"/>
      <c r="AW415" s="52"/>
      <c r="AX415" s="52"/>
      <c r="AY415" s="52"/>
      <c r="AZ415" s="52"/>
      <c r="BA415" s="52"/>
      <c r="BB415" s="52"/>
      <c r="BC415" s="52"/>
      <c r="BD415" s="52"/>
      <c r="BE415" s="52"/>
      <c r="BF415" s="52"/>
      <c r="BG415" s="52"/>
      <c r="BH415" s="52"/>
      <c r="BI415" s="52"/>
      <c r="BJ415" s="52"/>
      <c r="BK415" s="52"/>
      <c r="BL415" s="52"/>
      <c r="BM415" s="52"/>
      <c r="BN415" s="52"/>
      <c r="BO415" s="52"/>
      <c r="BP415" s="52"/>
      <c r="BQ415" s="52"/>
      <c r="BR415" s="52"/>
      <c r="BS415" s="52"/>
      <c r="BT415" s="52"/>
      <c r="BU415" s="52"/>
      <c r="BV415" s="52"/>
      <c r="BW415" s="52"/>
      <c r="BX415" s="52"/>
      <c r="BY415" s="52"/>
      <c r="BZ415" s="52"/>
      <c r="CA415" s="52"/>
      <c r="CB415" s="52"/>
      <c r="CC415" s="52"/>
      <c r="CD415" s="52"/>
      <c r="CE415" s="52"/>
      <c r="CF415" s="52"/>
      <c r="CG415" s="52"/>
      <c r="CH415" s="52"/>
      <c r="CI415" s="52"/>
      <c r="CJ415" s="52"/>
      <c r="CK415" s="52"/>
      <c r="CL415" s="52"/>
      <c r="CM415" s="52"/>
      <c r="CN415" s="52"/>
      <c r="CO415" s="52"/>
      <c r="CP415" s="52"/>
      <c r="CQ415" s="52"/>
      <c r="CR415" s="52"/>
      <c r="CS415" s="52"/>
      <c r="CT415" s="52"/>
      <c r="CU415" s="52"/>
      <c r="CV415" s="52"/>
      <c r="CW415" s="52"/>
      <c r="CX415" s="52"/>
      <c r="CY415" s="52"/>
      <c r="CZ415" s="52"/>
      <c r="DA415" s="52"/>
      <c r="DB415" s="52"/>
      <c r="DC415" s="52"/>
      <c r="DD415" s="52"/>
      <c r="DE415" s="52"/>
      <c r="DF415" s="52"/>
      <c r="DG415" s="52"/>
      <c r="DH415" s="52"/>
      <c r="DI415" s="52"/>
      <c r="DJ415" s="52"/>
      <c r="DK415" s="52"/>
      <c r="DL415" s="52"/>
      <c r="DM415" s="52"/>
      <c r="DN415" s="52"/>
      <c r="DO415" s="52"/>
      <c r="DP415" s="52"/>
      <c r="DQ415" s="52"/>
      <c r="DR415" s="52"/>
      <c r="DS415" s="52"/>
      <c r="DT415" s="52"/>
      <c r="DU415" s="52"/>
      <c r="DV415" s="52"/>
      <c r="DW415" s="52"/>
      <c r="DX415" s="52"/>
      <c r="DY415" s="52"/>
      <c r="DZ415" s="52"/>
      <c r="EA415" s="52"/>
      <c r="EB415" s="52"/>
      <c r="EC415" s="52"/>
      <c r="ED415" s="52"/>
      <c r="EE415" s="52"/>
      <c r="EF415" s="52"/>
      <c r="EG415" s="52"/>
      <c r="EH415" s="52"/>
      <c r="EI415" s="52"/>
      <c r="EJ415" s="52"/>
      <c r="EK415" s="52"/>
      <c r="EL415" s="52"/>
      <c r="EM415" s="52"/>
      <c r="EN415" s="52"/>
      <c r="EO415" s="52"/>
      <c r="EP415" s="52"/>
      <c r="EQ415" s="52"/>
      <c r="ER415" s="52"/>
      <c r="ES415" s="52"/>
      <c r="ET415" s="52"/>
      <c r="EU415" s="52"/>
      <c r="EV415" s="52"/>
      <c r="EW415" s="52"/>
      <c r="EX415" s="52"/>
      <c r="EY415" s="52"/>
      <c r="EZ415" s="52"/>
      <c r="FA415" s="52"/>
      <c r="FB415" s="52"/>
      <c r="FC415" s="52"/>
      <c r="FD415" s="52"/>
      <c r="FE415" s="52"/>
      <c r="FF415" s="52"/>
      <c r="FG415" s="52"/>
      <c r="FH415" s="52"/>
      <c r="FI415" s="52"/>
      <c r="FJ415" s="52"/>
      <c r="FK415" s="52"/>
      <c r="FL415" s="52"/>
      <c r="FM415" s="52"/>
      <c r="FN415" s="52"/>
      <c r="FO415" s="52"/>
      <c r="FP415" s="52"/>
      <c r="FQ415" s="52"/>
      <c r="FR415" s="52"/>
      <c r="FS415" s="52"/>
      <c r="FT415" s="52"/>
      <c r="FU415" s="52"/>
      <c r="FV415" s="52"/>
      <c r="FW415" s="52"/>
      <c r="FX415" s="52"/>
      <c r="FY415" s="52"/>
      <c r="FZ415" s="52"/>
      <c r="GA415" s="52"/>
      <c r="GB415" s="52"/>
      <c r="GC415" s="52"/>
      <c r="GD415" s="52"/>
      <c r="GE415" s="52"/>
      <c r="GF415" s="52"/>
      <c r="GG415" s="52"/>
      <c r="GH415" s="52"/>
      <c r="GI415" s="52"/>
      <c r="GJ415" s="52"/>
      <c r="GK415" s="52"/>
      <c r="GL415" s="52"/>
      <c r="GM415" s="52"/>
      <c r="GN415" s="52"/>
      <c r="GO415" s="52"/>
      <c r="GP415" s="52"/>
      <c r="GQ415" s="52"/>
      <c r="GR415" s="52"/>
      <c r="GS415" s="52"/>
      <c r="GT415" s="52"/>
      <c r="GU415" s="52"/>
      <c r="GV415" s="52"/>
      <c r="GW415" s="52"/>
      <c r="GX415" s="52"/>
      <c r="GY415" s="52"/>
      <c r="GZ415" s="52"/>
      <c r="HA415" s="52"/>
      <c r="HB415" s="52"/>
      <c r="HC415" s="52"/>
      <c r="HD415" s="52"/>
      <c r="HE415" s="52"/>
      <c r="HF415" s="52"/>
      <c r="HG415" s="52"/>
      <c r="HH415" s="52"/>
      <c r="HI415" s="52"/>
      <c r="HJ415" s="52"/>
      <c r="HK415" s="52"/>
      <c r="HL415" s="52"/>
      <c r="HM415" s="52"/>
      <c r="HN415" s="52"/>
      <c r="HO415" s="52"/>
      <c r="HP415" s="52"/>
      <c r="HQ415" s="52"/>
      <c r="HR415" s="52"/>
      <c r="HS415" s="52"/>
      <c r="HT415" s="52"/>
      <c r="HU415" s="52"/>
      <c r="HV415" s="52"/>
      <c r="HW415" s="52"/>
      <c r="HX415" s="52"/>
      <c r="HY415" s="52"/>
      <c r="HZ415" s="52"/>
      <c r="IA415" s="52"/>
      <c r="IB415" s="52"/>
      <c r="IC415" s="52"/>
      <c r="ID415" s="52"/>
      <c r="IE415" s="52"/>
      <c r="IF415" s="52"/>
      <c r="IG415" s="52"/>
      <c r="IH415" s="52"/>
      <c r="II415" s="52"/>
      <c r="IJ415" s="52"/>
      <c r="IK415" s="52"/>
      <c r="IL415" s="52"/>
    </row>
    <row r="416" spans="1:252" ht="18.75" customHeight="1">
      <c r="A416" s="315"/>
      <c r="B416" s="419" t="s">
        <v>617</v>
      </c>
      <c r="C416" s="361"/>
      <c r="D416" s="361"/>
      <c r="E416" s="420"/>
      <c r="F416" s="421">
        <f>SUM(F383:F415)</f>
        <v>15731.550000000001</v>
      </c>
      <c r="G416" s="52"/>
      <c r="H416" s="52"/>
      <c r="I416" s="52"/>
      <c r="J416" s="52"/>
      <c r="K416" s="52"/>
      <c r="L416" s="52"/>
      <c r="M416" s="52"/>
      <c r="N416" s="52"/>
      <c r="O416" s="52"/>
      <c r="P416" s="52"/>
      <c r="Q416" s="52"/>
      <c r="R416" s="52"/>
      <c r="S416" s="52"/>
      <c r="T416" s="52"/>
      <c r="U416" s="52"/>
      <c r="V416" s="52"/>
      <c r="W416" s="52"/>
      <c r="X416" s="52"/>
      <c r="Y416" s="52"/>
      <c r="Z416" s="52"/>
      <c r="AA416" s="52"/>
      <c r="AB416" s="52"/>
      <c r="AC416" s="52"/>
      <c r="AD416" s="52"/>
      <c r="AE416" s="52"/>
      <c r="AF416" s="52"/>
      <c r="AG416" s="52"/>
      <c r="AH416" s="52"/>
      <c r="AI416" s="52"/>
      <c r="AJ416" s="52"/>
      <c r="AK416" s="52"/>
      <c r="AL416" s="52"/>
      <c r="AM416" s="52"/>
      <c r="AN416" s="52"/>
      <c r="AO416" s="52"/>
      <c r="AP416" s="52"/>
      <c r="AQ416" s="52"/>
      <c r="AR416" s="52"/>
      <c r="AS416" s="52"/>
      <c r="AT416" s="52"/>
      <c r="AU416" s="52"/>
      <c r="AV416" s="52"/>
      <c r="AW416" s="52"/>
      <c r="AX416" s="52"/>
      <c r="AY416" s="52"/>
      <c r="AZ416" s="52"/>
      <c r="BA416" s="52"/>
      <c r="BB416" s="52"/>
      <c r="BC416" s="52"/>
      <c r="BD416" s="52"/>
      <c r="BE416" s="52"/>
      <c r="BF416" s="52"/>
      <c r="BG416" s="52"/>
      <c r="BH416" s="52"/>
      <c r="BI416" s="52"/>
      <c r="BJ416" s="52"/>
      <c r="BK416" s="52"/>
      <c r="BL416" s="52"/>
      <c r="BM416" s="52"/>
      <c r="BN416" s="52"/>
      <c r="BO416" s="52"/>
      <c r="BP416" s="52"/>
      <c r="BQ416" s="52"/>
      <c r="BR416" s="52"/>
      <c r="BS416" s="52"/>
      <c r="BT416" s="52"/>
      <c r="BU416" s="52"/>
      <c r="BV416" s="52"/>
      <c r="BW416" s="52"/>
      <c r="BX416" s="52"/>
      <c r="BY416" s="52"/>
      <c r="BZ416" s="52"/>
      <c r="CA416" s="52"/>
      <c r="CB416" s="52"/>
      <c r="CC416" s="52"/>
      <c r="CD416" s="52"/>
      <c r="CE416" s="52"/>
      <c r="CF416" s="52"/>
      <c r="CG416" s="52"/>
      <c r="CH416" s="52"/>
      <c r="CI416" s="52"/>
      <c r="CJ416" s="52"/>
      <c r="CK416" s="52"/>
      <c r="CL416" s="52"/>
      <c r="CM416" s="52"/>
      <c r="CN416" s="52"/>
      <c r="CO416" s="52"/>
      <c r="CP416" s="52"/>
      <c r="CQ416" s="52"/>
      <c r="CR416" s="52"/>
      <c r="CS416" s="52"/>
      <c r="CT416" s="52"/>
      <c r="CU416" s="52"/>
      <c r="CV416" s="52"/>
      <c r="CW416" s="52"/>
      <c r="CX416" s="52"/>
      <c r="CY416" s="52"/>
      <c r="CZ416" s="52"/>
      <c r="DA416" s="52"/>
      <c r="DB416" s="52"/>
      <c r="DC416" s="52"/>
      <c r="DD416" s="52"/>
      <c r="DE416" s="52"/>
      <c r="DF416" s="52"/>
      <c r="DG416" s="52"/>
      <c r="DH416" s="52"/>
      <c r="DI416" s="52"/>
      <c r="DJ416" s="52"/>
      <c r="DK416" s="52"/>
      <c r="DL416" s="52"/>
      <c r="DM416" s="52"/>
      <c r="DN416" s="52"/>
      <c r="DO416" s="52"/>
      <c r="DP416" s="52"/>
      <c r="DQ416" s="52"/>
      <c r="DR416" s="52"/>
      <c r="DS416" s="52"/>
      <c r="DT416" s="52"/>
      <c r="DU416" s="52"/>
      <c r="DV416" s="52"/>
      <c r="DW416" s="52"/>
      <c r="DX416" s="52"/>
      <c r="DY416" s="52"/>
      <c r="DZ416" s="52"/>
      <c r="EA416" s="52"/>
      <c r="EB416" s="52"/>
      <c r="EC416" s="52"/>
      <c r="ED416" s="52"/>
      <c r="EE416" s="52"/>
      <c r="EF416" s="52"/>
      <c r="EG416" s="52"/>
      <c r="EH416" s="52"/>
      <c r="EI416" s="52"/>
      <c r="EJ416" s="52"/>
      <c r="EK416" s="52"/>
      <c r="EL416" s="52"/>
      <c r="EM416" s="52"/>
      <c r="EN416" s="52"/>
      <c r="EO416" s="52"/>
      <c r="EP416" s="52"/>
      <c r="EQ416" s="52"/>
      <c r="ER416" s="52"/>
      <c r="ES416" s="52"/>
      <c r="ET416" s="52"/>
      <c r="EU416" s="52"/>
      <c r="EV416" s="52"/>
      <c r="EW416" s="52"/>
      <c r="EX416" s="52"/>
      <c r="EY416" s="52"/>
      <c r="EZ416" s="52"/>
      <c r="FA416" s="52"/>
      <c r="FB416" s="52"/>
      <c r="FC416" s="52"/>
      <c r="FD416" s="52"/>
      <c r="FE416" s="52"/>
      <c r="FF416" s="52"/>
      <c r="FG416" s="52"/>
      <c r="FH416" s="52"/>
      <c r="FI416" s="52"/>
      <c r="FJ416" s="52"/>
      <c r="FK416" s="52"/>
      <c r="FL416" s="52"/>
      <c r="FM416" s="52"/>
      <c r="FN416" s="52"/>
      <c r="FO416" s="52"/>
      <c r="FP416" s="52"/>
      <c r="FQ416" s="52"/>
      <c r="FR416" s="52"/>
      <c r="FS416" s="52"/>
      <c r="FT416" s="52"/>
      <c r="FU416" s="52"/>
      <c r="FV416" s="52"/>
      <c r="FW416" s="52"/>
      <c r="FX416" s="52"/>
      <c r="FY416" s="52"/>
      <c r="FZ416" s="52"/>
      <c r="GA416" s="52"/>
      <c r="GB416" s="52"/>
      <c r="GC416" s="52"/>
      <c r="GD416" s="52"/>
      <c r="GE416" s="52"/>
      <c r="GF416" s="52"/>
      <c r="GG416" s="52"/>
      <c r="GH416" s="52"/>
      <c r="GI416" s="52"/>
      <c r="GJ416" s="52"/>
      <c r="GK416" s="52"/>
      <c r="GL416" s="52"/>
      <c r="GM416" s="52"/>
      <c r="GN416" s="52"/>
      <c r="GO416" s="52"/>
      <c r="GP416" s="52"/>
      <c r="GQ416" s="52"/>
      <c r="GR416" s="52"/>
      <c r="GS416" s="52"/>
      <c r="GT416" s="52"/>
      <c r="GU416" s="52"/>
      <c r="GV416" s="52"/>
      <c r="GW416" s="52"/>
      <c r="GX416" s="52"/>
      <c r="GY416" s="52"/>
      <c r="GZ416" s="52"/>
      <c r="HA416" s="52"/>
      <c r="HB416" s="52"/>
      <c r="HC416" s="52"/>
      <c r="HD416" s="52"/>
      <c r="HE416" s="52"/>
      <c r="HF416" s="52"/>
      <c r="HG416" s="52"/>
      <c r="HH416" s="52"/>
      <c r="HI416" s="52"/>
      <c r="HJ416" s="52"/>
      <c r="HK416" s="52"/>
      <c r="HL416" s="52"/>
      <c r="HM416" s="52"/>
      <c r="HN416" s="52"/>
      <c r="HO416" s="52"/>
      <c r="HP416" s="52"/>
      <c r="HQ416" s="52"/>
      <c r="HR416" s="52"/>
      <c r="HS416" s="52"/>
      <c r="HT416" s="52"/>
      <c r="HU416" s="52"/>
      <c r="HV416" s="52"/>
      <c r="HW416" s="52"/>
      <c r="HX416" s="52"/>
      <c r="HY416" s="52"/>
      <c r="HZ416" s="52"/>
      <c r="IA416" s="52"/>
      <c r="IB416" s="52"/>
      <c r="IC416" s="52"/>
      <c r="ID416" s="52"/>
      <c r="IE416" s="52"/>
      <c r="IF416" s="52"/>
      <c r="IG416" s="52"/>
      <c r="IH416" s="52"/>
      <c r="II416" s="52"/>
      <c r="IJ416" s="52"/>
      <c r="IK416" s="52"/>
      <c r="IL416" s="52"/>
    </row>
    <row r="417" spans="1:246" ht="18.75" customHeight="1">
      <c r="A417" s="402"/>
      <c r="B417" s="403"/>
      <c r="C417" s="402"/>
      <c r="D417" s="402"/>
      <c r="E417" s="404"/>
      <c r="F417" s="405"/>
    </row>
    <row r="418" spans="1:246" ht="18.75" customHeight="1">
      <c r="A418" s="402"/>
      <c r="B418" s="403"/>
      <c r="C418" s="402"/>
      <c r="D418" s="402"/>
      <c r="E418" s="404"/>
      <c r="F418" s="405"/>
    </row>
    <row r="419" spans="1:246" ht="20.25" customHeight="1">
      <c r="A419" s="402"/>
      <c r="B419" s="403"/>
      <c r="C419" s="402"/>
      <c r="D419" s="402"/>
      <c r="E419" s="404"/>
      <c r="F419" s="405"/>
    </row>
    <row r="421" spans="1:246">
      <c r="A421" s="395"/>
      <c r="B421" s="395"/>
      <c r="C421" s="395"/>
      <c r="D421" s="395"/>
      <c r="E421" s="395"/>
      <c r="F421" s="395"/>
      <c r="G421" s="52"/>
      <c r="H421" s="52"/>
      <c r="I421" s="52"/>
      <c r="J421" s="52"/>
      <c r="K421" s="52"/>
      <c r="L421" s="52"/>
      <c r="M421" s="52"/>
      <c r="N421" s="52"/>
      <c r="O421" s="52"/>
      <c r="P421" s="52"/>
      <c r="Q421" s="52"/>
      <c r="R421" s="52"/>
      <c r="S421" s="52"/>
      <c r="T421" s="52"/>
      <c r="U421" s="52"/>
      <c r="V421" s="52"/>
      <c r="W421" s="52"/>
      <c r="X421" s="52"/>
      <c r="Y421" s="52"/>
      <c r="Z421" s="52"/>
      <c r="AA421" s="52"/>
      <c r="AB421" s="52"/>
      <c r="AC421" s="52"/>
      <c r="AD421" s="52"/>
      <c r="AE421" s="52"/>
      <c r="AF421" s="52"/>
      <c r="AG421" s="52"/>
      <c r="AH421" s="52"/>
      <c r="AI421" s="52"/>
      <c r="AJ421" s="52"/>
      <c r="AK421" s="52"/>
      <c r="AL421" s="52"/>
      <c r="AM421" s="52"/>
      <c r="AN421" s="52"/>
      <c r="AO421" s="52"/>
      <c r="AP421" s="52"/>
      <c r="AQ421" s="52"/>
      <c r="AR421" s="52"/>
      <c r="AS421" s="52"/>
      <c r="AT421" s="52"/>
      <c r="AU421" s="52"/>
      <c r="AV421" s="52"/>
      <c r="AW421" s="52"/>
      <c r="AX421" s="52"/>
      <c r="AY421" s="52"/>
      <c r="AZ421" s="52"/>
      <c r="BA421" s="52"/>
      <c r="BB421" s="52"/>
      <c r="BC421" s="52"/>
      <c r="BD421" s="52"/>
      <c r="BE421" s="52"/>
      <c r="BF421" s="52"/>
      <c r="BG421" s="52"/>
      <c r="BH421" s="52"/>
      <c r="BI421" s="52"/>
      <c r="BJ421" s="52"/>
      <c r="BK421" s="52"/>
      <c r="BL421" s="52"/>
      <c r="BM421" s="52"/>
      <c r="BN421" s="52"/>
      <c r="BO421" s="52"/>
      <c r="BP421" s="52"/>
      <c r="BQ421" s="52"/>
      <c r="BR421" s="52"/>
      <c r="BS421" s="52"/>
      <c r="BT421" s="52"/>
      <c r="BU421" s="52"/>
      <c r="BV421" s="52"/>
      <c r="BW421" s="52"/>
      <c r="BX421" s="52"/>
      <c r="BY421" s="52"/>
      <c r="BZ421" s="52"/>
      <c r="CA421" s="52"/>
      <c r="CB421" s="52"/>
      <c r="CC421" s="52"/>
      <c r="CD421" s="52"/>
      <c r="CE421" s="52"/>
      <c r="CF421" s="52"/>
      <c r="CG421" s="52"/>
      <c r="CH421" s="52"/>
      <c r="CI421" s="52"/>
      <c r="CJ421" s="52"/>
      <c r="CK421" s="52"/>
      <c r="CL421" s="52"/>
      <c r="CM421" s="52"/>
      <c r="CN421" s="52"/>
      <c r="CO421" s="52"/>
      <c r="CP421" s="52"/>
      <c r="CQ421" s="52"/>
      <c r="CR421" s="52"/>
      <c r="CS421" s="52"/>
      <c r="CT421" s="52"/>
      <c r="CU421" s="52"/>
      <c r="CV421" s="52"/>
      <c r="CW421" s="52"/>
      <c r="CX421" s="52"/>
      <c r="CY421" s="52"/>
      <c r="CZ421" s="52"/>
      <c r="DA421" s="52"/>
      <c r="DB421" s="52"/>
      <c r="DC421" s="52"/>
      <c r="DD421" s="52"/>
      <c r="DE421" s="52"/>
      <c r="DF421" s="52"/>
      <c r="DG421" s="52"/>
      <c r="DH421" s="52"/>
      <c r="DI421" s="52"/>
      <c r="DJ421" s="52"/>
      <c r="DK421" s="52"/>
      <c r="DL421" s="52"/>
      <c r="DM421" s="52"/>
      <c r="DN421" s="52"/>
      <c r="DO421" s="52"/>
      <c r="DP421" s="52"/>
      <c r="DQ421" s="52"/>
      <c r="DR421" s="52"/>
      <c r="DS421" s="52"/>
      <c r="DT421" s="52"/>
      <c r="DU421" s="52"/>
      <c r="DV421" s="52"/>
      <c r="DW421" s="52"/>
      <c r="DX421" s="52"/>
      <c r="DY421" s="52"/>
      <c r="DZ421" s="52"/>
      <c r="EA421" s="52"/>
      <c r="EB421" s="52"/>
      <c r="EC421" s="52"/>
      <c r="ED421" s="52"/>
      <c r="EE421" s="52"/>
      <c r="EF421" s="52"/>
      <c r="EG421" s="52"/>
      <c r="EH421" s="52"/>
      <c r="EI421" s="52"/>
      <c r="EJ421" s="52"/>
      <c r="EK421" s="52"/>
      <c r="EL421" s="52"/>
      <c r="EM421" s="52"/>
      <c r="EN421" s="52"/>
      <c r="EO421" s="52"/>
      <c r="EP421" s="52"/>
      <c r="EQ421" s="52"/>
      <c r="ER421" s="52"/>
      <c r="ES421" s="52"/>
      <c r="ET421" s="52"/>
      <c r="EU421" s="52"/>
      <c r="EV421" s="52"/>
      <c r="EW421" s="52"/>
      <c r="EX421" s="52"/>
      <c r="EY421" s="52"/>
      <c r="EZ421" s="52"/>
      <c r="FA421" s="52"/>
      <c r="FB421" s="52"/>
      <c r="FC421" s="52"/>
      <c r="FD421" s="52"/>
      <c r="FE421" s="52"/>
      <c r="FF421" s="52"/>
      <c r="FG421" s="52"/>
      <c r="FH421" s="52"/>
      <c r="FI421" s="52"/>
      <c r="FJ421" s="52"/>
      <c r="FK421" s="52"/>
      <c r="FL421" s="52"/>
      <c r="FM421" s="52"/>
      <c r="FN421" s="52"/>
      <c r="FO421" s="52"/>
      <c r="FP421" s="52"/>
      <c r="FQ421" s="52"/>
      <c r="FR421" s="52"/>
      <c r="FS421" s="52"/>
      <c r="FT421" s="52"/>
      <c r="FU421" s="52"/>
      <c r="FV421" s="52"/>
      <c r="FW421" s="52"/>
      <c r="FX421" s="52"/>
      <c r="FY421" s="52"/>
      <c r="FZ421" s="52"/>
      <c r="GA421" s="52"/>
      <c r="GB421" s="52"/>
      <c r="GC421" s="52"/>
      <c r="GD421" s="52"/>
      <c r="GE421" s="52"/>
      <c r="GF421" s="52"/>
      <c r="GG421" s="52"/>
      <c r="GH421" s="52"/>
      <c r="GI421" s="52"/>
      <c r="GJ421" s="52"/>
      <c r="GK421" s="52"/>
      <c r="GL421" s="52"/>
      <c r="GM421" s="52"/>
      <c r="GN421" s="52"/>
      <c r="GO421" s="52"/>
      <c r="GP421" s="52"/>
      <c r="GQ421" s="52"/>
      <c r="GR421" s="52"/>
      <c r="GS421" s="52"/>
      <c r="GT421" s="52"/>
      <c r="GU421" s="52"/>
      <c r="GV421" s="52"/>
      <c r="GW421" s="52"/>
      <c r="GX421" s="52"/>
      <c r="GY421" s="52"/>
      <c r="GZ421" s="52"/>
      <c r="HA421" s="52"/>
      <c r="HB421" s="52"/>
      <c r="HC421" s="52"/>
      <c r="HD421" s="52"/>
      <c r="HE421" s="52"/>
      <c r="HF421" s="52"/>
      <c r="HG421" s="52"/>
      <c r="HH421" s="52"/>
      <c r="HI421" s="52"/>
      <c r="HJ421" s="52"/>
      <c r="HK421" s="52"/>
      <c r="HL421" s="52"/>
      <c r="HM421" s="52"/>
      <c r="HN421" s="52"/>
      <c r="HO421" s="52"/>
      <c r="HP421" s="52"/>
      <c r="HQ421" s="52"/>
      <c r="HR421" s="52"/>
      <c r="HS421" s="52"/>
      <c r="HT421" s="52"/>
      <c r="HU421" s="52"/>
      <c r="HV421" s="52"/>
      <c r="HW421" s="52"/>
      <c r="HX421" s="52"/>
      <c r="HY421" s="52"/>
      <c r="HZ421" s="52"/>
      <c r="IA421" s="52"/>
      <c r="IB421" s="52"/>
      <c r="IC421" s="52"/>
      <c r="ID421" s="52"/>
      <c r="IE421" s="52"/>
      <c r="IF421" s="52"/>
      <c r="IG421" s="52"/>
      <c r="IH421" s="52"/>
      <c r="II421" s="52"/>
      <c r="IJ421" s="52"/>
      <c r="IK421" s="52"/>
      <c r="IL421" s="52"/>
    </row>
    <row r="422" spans="1:246" ht="15" customHeight="1">
      <c r="A422" s="734" t="s">
        <v>513</v>
      </c>
      <c r="B422" s="716" t="str">
        <f>B333</f>
        <v>PROPOSED CONSTRUCTION OF POLICE GUARD FOR AXLE LOAD STATION</v>
      </c>
      <c r="C422" s="717"/>
      <c r="D422" s="717"/>
      <c r="E422" s="718"/>
      <c r="F422" s="711" t="s">
        <v>0</v>
      </c>
      <c r="G422" s="52"/>
      <c r="H422" s="52"/>
      <c r="I422" s="52"/>
      <c r="J422" s="52"/>
      <c r="K422" s="52"/>
      <c r="L422" s="52"/>
      <c r="M422" s="52"/>
      <c r="N422" s="52"/>
      <c r="O422" s="52"/>
      <c r="P422" s="52"/>
      <c r="Q422" s="52"/>
      <c r="R422" s="52"/>
      <c r="S422" s="52"/>
      <c r="T422" s="52"/>
      <c r="U422" s="52"/>
      <c r="V422" s="52"/>
      <c r="W422" s="52"/>
      <c r="X422" s="52"/>
      <c r="Y422" s="52"/>
      <c r="Z422" s="52"/>
      <c r="AA422" s="52"/>
      <c r="AB422" s="52"/>
      <c r="AC422" s="52"/>
      <c r="AD422" s="52"/>
      <c r="AE422" s="52"/>
      <c r="AF422" s="52"/>
      <c r="AG422" s="52"/>
      <c r="AH422" s="52"/>
      <c r="AI422" s="52"/>
      <c r="AJ422" s="52"/>
      <c r="AK422" s="52"/>
      <c r="AL422" s="52"/>
      <c r="AM422" s="52"/>
      <c r="AN422" s="52"/>
      <c r="AO422" s="52"/>
      <c r="AP422" s="52"/>
      <c r="AQ422" s="52"/>
      <c r="AR422" s="52"/>
      <c r="AS422" s="52"/>
      <c r="AT422" s="52"/>
      <c r="AU422" s="52"/>
      <c r="AV422" s="52"/>
      <c r="AW422" s="52"/>
      <c r="AX422" s="52"/>
      <c r="AY422" s="52"/>
      <c r="AZ422" s="52"/>
      <c r="BA422" s="52"/>
      <c r="BB422" s="52"/>
      <c r="BC422" s="52"/>
      <c r="BD422" s="52"/>
      <c r="BE422" s="52"/>
      <c r="BF422" s="52"/>
      <c r="BG422" s="52"/>
      <c r="BH422" s="52"/>
      <c r="BI422" s="52"/>
      <c r="BJ422" s="52"/>
      <c r="BK422" s="52"/>
      <c r="BL422" s="52"/>
      <c r="BM422" s="52"/>
      <c r="BN422" s="52"/>
      <c r="BO422" s="52"/>
      <c r="BP422" s="52"/>
      <c r="BQ422" s="52"/>
      <c r="BR422" s="52"/>
      <c r="BS422" s="52"/>
      <c r="BT422" s="52"/>
      <c r="BU422" s="52"/>
      <c r="BV422" s="52"/>
      <c r="BW422" s="52"/>
      <c r="BX422" s="52"/>
      <c r="BY422" s="52"/>
      <c r="BZ422" s="52"/>
      <c r="CA422" s="52"/>
      <c r="CB422" s="52"/>
      <c r="CC422" s="52"/>
      <c r="CD422" s="52"/>
      <c r="CE422" s="52"/>
      <c r="CF422" s="52"/>
      <c r="CG422" s="52"/>
      <c r="CH422" s="52"/>
      <c r="CI422" s="52"/>
      <c r="CJ422" s="52"/>
      <c r="CK422" s="52"/>
      <c r="CL422" s="52"/>
      <c r="CM422" s="52"/>
      <c r="CN422" s="52"/>
      <c r="CO422" s="52"/>
      <c r="CP422" s="52"/>
      <c r="CQ422" s="52"/>
      <c r="CR422" s="52"/>
      <c r="CS422" s="52"/>
      <c r="CT422" s="52"/>
      <c r="CU422" s="52"/>
      <c r="CV422" s="52"/>
      <c r="CW422" s="52"/>
      <c r="CX422" s="52"/>
      <c r="CY422" s="52"/>
      <c r="CZ422" s="52"/>
      <c r="DA422" s="52"/>
      <c r="DB422" s="52"/>
      <c r="DC422" s="52"/>
      <c r="DD422" s="52"/>
      <c r="DE422" s="52"/>
      <c r="DF422" s="52"/>
      <c r="DG422" s="52"/>
      <c r="DH422" s="52"/>
      <c r="DI422" s="52"/>
      <c r="DJ422" s="52"/>
      <c r="DK422" s="52"/>
      <c r="DL422" s="52"/>
      <c r="DM422" s="52"/>
      <c r="DN422" s="52"/>
      <c r="DO422" s="52"/>
      <c r="DP422" s="52"/>
      <c r="DQ422" s="52"/>
      <c r="DR422" s="52"/>
      <c r="DS422" s="52"/>
      <c r="DT422" s="52"/>
      <c r="DU422" s="52"/>
      <c r="DV422" s="52"/>
      <c r="DW422" s="52"/>
      <c r="DX422" s="52"/>
      <c r="DY422" s="52"/>
      <c r="DZ422" s="52"/>
      <c r="EA422" s="52"/>
      <c r="EB422" s="52"/>
      <c r="EC422" s="52"/>
      <c r="ED422" s="52"/>
      <c r="EE422" s="52"/>
      <c r="EF422" s="52"/>
      <c r="EG422" s="52"/>
      <c r="EH422" s="52"/>
      <c r="EI422" s="52"/>
      <c r="EJ422" s="52"/>
      <c r="EK422" s="52"/>
      <c r="EL422" s="52"/>
      <c r="EM422" s="52"/>
      <c r="EN422" s="52"/>
      <c r="EO422" s="52"/>
      <c r="EP422" s="52"/>
      <c r="EQ422" s="52"/>
      <c r="ER422" s="52"/>
      <c r="ES422" s="52"/>
      <c r="ET422" s="52"/>
      <c r="EU422" s="52"/>
      <c r="EV422" s="52"/>
      <c r="EW422" s="52"/>
      <c r="EX422" s="52"/>
      <c r="EY422" s="52"/>
      <c r="EZ422" s="52"/>
      <c r="FA422" s="52"/>
      <c r="FB422" s="52"/>
      <c r="FC422" s="52"/>
      <c r="FD422" s="52"/>
      <c r="FE422" s="52"/>
      <c r="FF422" s="52"/>
      <c r="FG422" s="52"/>
      <c r="FH422" s="52"/>
      <c r="FI422" s="52"/>
      <c r="FJ422" s="52"/>
      <c r="FK422" s="52"/>
      <c r="FL422" s="52"/>
      <c r="FM422" s="52"/>
      <c r="FN422" s="52"/>
      <c r="FO422" s="52"/>
      <c r="FP422" s="52"/>
      <c r="FQ422" s="52"/>
      <c r="FR422" s="52"/>
      <c r="FS422" s="52"/>
      <c r="FT422" s="52"/>
      <c r="FU422" s="52"/>
      <c r="FV422" s="52"/>
      <c r="FW422" s="52"/>
      <c r="FX422" s="52"/>
      <c r="FY422" s="52"/>
      <c r="FZ422" s="52"/>
      <c r="GA422" s="52"/>
      <c r="GB422" s="52"/>
      <c r="GC422" s="52"/>
      <c r="GD422" s="52"/>
      <c r="GE422" s="52"/>
      <c r="GF422" s="52"/>
      <c r="GG422" s="52"/>
      <c r="GH422" s="52"/>
      <c r="GI422" s="52"/>
      <c r="GJ422" s="52"/>
      <c r="GK422" s="52"/>
      <c r="GL422" s="52"/>
      <c r="GM422" s="52"/>
      <c r="GN422" s="52"/>
      <c r="GO422" s="52"/>
      <c r="GP422" s="52"/>
      <c r="GQ422" s="52"/>
      <c r="GR422" s="52"/>
      <c r="GS422" s="52"/>
      <c r="GT422" s="52"/>
      <c r="GU422" s="52"/>
      <c r="GV422" s="52"/>
      <c r="GW422" s="52"/>
      <c r="GX422" s="52"/>
      <c r="GY422" s="52"/>
      <c r="GZ422" s="52"/>
      <c r="HA422" s="52"/>
      <c r="HB422" s="52"/>
      <c r="HC422" s="52"/>
      <c r="HD422" s="52"/>
      <c r="HE422" s="52"/>
      <c r="HF422" s="52"/>
      <c r="HG422" s="52"/>
      <c r="HH422" s="52"/>
      <c r="HI422" s="52"/>
      <c r="HJ422" s="52"/>
      <c r="HK422" s="52"/>
      <c r="HL422" s="52"/>
      <c r="HM422" s="52"/>
      <c r="HN422" s="52"/>
      <c r="HO422" s="52"/>
      <c r="HP422" s="52"/>
      <c r="HQ422" s="52"/>
      <c r="HR422" s="52"/>
      <c r="HS422" s="52"/>
      <c r="HT422" s="52"/>
      <c r="HU422" s="52"/>
      <c r="HV422" s="52"/>
      <c r="HW422" s="52"/>
      <c r="HX422" s="52"/>
      <c r="HY422" s="52"/>
      <c r="HZ422" s="52"/>
      <c r="IA422" s="52"/>
      <c r="IB422" s="52"/>
      <c r="IC422" s="52"/>
      <c r="ID422" s="52"/>
      <c r="IE422" s="52"/>
      <c r="IF422" s="52"/>
      <c r="IG422" s="52"/>
      <c r="IH422" s="52"/>
      <c r="II422" s="52"/>
      <c r="IJ422" s="52"/>
      <c r="IK422" s="52"/>
      <c r="IL422" s="52"/>
    </row>
    <row r="423" spans="1:246" ht="15" customHeight="1">
      <c r="A423" s="735"/>
      <c r="B423" s="719"/>
      <c r="C423" s="720"/>
      <c r="D423" s="720"/>
      <c r="E423" s="721"/>
      <c r="F423" s="712"/>
      <c r="G423" s="52"/>
      <c r="H423" s="52"/>
      <c r="I423" s="52"/>
      <c r="J423" s="52"/>
      <c r="K423" s="52"/>
      <c r="L423" s="52"/>
      <c r="M423" s="52"/>
      <c r="N423" s="52"/>
      <c r="O423" s="52"/>
      <c r="P423" s="52"/>
      <c r="Q423" s="52"/>
      <c r="R423" s="52"/>
      <c r="S423" s="52"/>
      <c r="T423" s="52"/>
      <c r="U423" s="52"/>
      <c r="V423" s="52"/>
      <c r="W423" s="52"/>
      <c r="X423" s="52"/>
      <c r="Y423" s="52"/>
      <c r="Z423" s="52"/>
      <c r="AA423" s="52"/>
      <c r="AB423" s="52"/>
      <c r="AC423" s="52"/>
      <c r="AD423" s="52"/>
      <c r="AE423" s="52"/>
      <c r="AF423" s="52"/>
      <c r="AG423" s="52"/>
      <c r="AH423" s="52"/>
      <c r="AI423" s="52"/>
      <c r="AJ423" s="52"/>
      <c r="AK423" s="52"/>
      <c r="AL423" s="52"/>
      <c r="AM423" s="52"/>
      <c r="AN423" s="52"/>
      <c r="AO423" s="52"/>
      <c r="AP423" s="52"/>
      <c r="AQ423" s="52"/>
      <c r="AR423" s="52"/>
      <c r="AS423" s="52"/>
      <c r="AT423" s="52"/>
      <c r="AU423" s="52"/>
      <c r="AV423" s="52"/>
      <c r="AW423" s="52"/>
      <c r="AX423" s="52"/>
      <c r="AY423" s="52"/>
      <c r="AZ423" s="52"/>
      <c r="BA423" s="52"/>
      <c r="BB423" s="52"/>
      <c r="BC423" s="52"/>
      <c r="BD423" s="52"/>
      <c r="BE423" s="52"/>
      <c r="BF423" s="52"/>
      <c r="BG423" s="52"/>
      <c r="BH423" s="52"/>
      <c r="BI423" s="52"/>
      <c r="BJ423" s="52"/>
      <c r="BK423" s="52"/>
      <c r="BL423" s="52"/>
      <c r="BM423" s="52"/>
      <c r="BN423" s="52"/>
      <c r="BO423" s="52"/>
      <c r="BP423" s="52"/>
      <c r="BQ423" s="52"/>
      <c r="BR423" s="52"/>
      <c r="BS423" s="52"/>
      <c r="BT423" s="52"/>
      <c r="BU423" s="52"/>
      <c r="BV423" s="52"/>
      <c r="BW423" s="52"/>
      <c r="BX423" s="52"/>
      <c r="BY423" s="52"/>
      <c r="BZ423" s="52"/>
      <c r="CA423" s="52"/>
      <c r="CB423" s="52"/>
      <c r="CC423" s="52"/>
      <c r="CD423" s="52"/>
      <c r="CE423" s="52"/>
      <c r="CF423" s="52"/>
      <c r="CG423" s="52"/>
      <c r="CH423" s="52"/>
      <c r="CI423" s="52"/>
      <c r="CJ423" s="52"/>
      <c r="CK423" s="52"/>
      <c r="CL423" s="52"/>
      <c r="CM423" s="52"/>
      <c r="CN423" s="52"/>
      <c r="CO423" s="52"/>
      <c r="CP423" s="52"/>
      <c r="CQ423" s="52"/>
      <c r="CR423" s="52"/>
      <c r="CS423" s="52"/>
      <c r="CT423" s="52"/>
      <c r="CU423" s="52"/>
      <c r="CV423" s="52"/>
      <c r="CW423" s="52"/>
      <c r="CX423" s="52"/>
      <c r="CY423" s="52"/>
      <c r="CZ423" s="52"/>
      <c r="DA423" s="52"/>
      <c r="DB423" s="52"/>
      <c r="DC423" s="52"/>
      <c r="DD423" s="52"/>
      <c r="DE423" s="52"/>
      <c r="DF423" s="52"/>
      <c r="DG423" s="52"/>
      <c r="DH423" s="52"/>
      <c r="DI423" s="52"/>
      <c r="DJ423" s="52"/>
      <c r="DK423" s="52"/>
      <c r="DL423" s="52"/>
      <c r="DM423" s="52"/>
      <c r="DN423" s="52"/>
      <c r="DO423" s="52"/>
      <c r="DP423" s="52"/>
      <c r="DQ423" s="52"/>
      <c r="DR423" s="52"/>
      <c r="DS423" s="52"/>
      <c r="DT423" s="52"/>
      <c r="DU423" s="52"/>
      <c r="DV423" s="52"/>
      <c r="DW423" s="52"/>
      <c r="DX423" s="52"/>
      <c r="DY423" s="52"/>
      <c r="DZ423" s="52"/>
      <c r="EA423" s="52"/>
      <c r="EB423" s="52"/>
      <c r="EC423" s="52"/>
      <c r="ED423" s="52"/>
      <c r="EE423" s="52"/>
      <c r="EF423" s="52"/>
      <c r="EG423" s="52"/>
      <c r="EH423" s="52"/>
      <c r="EI423" s="52"/>
      <c r="EJ423" s="52"/>
      <c r="EK423" s="52"/>
      <c r="EL423" s="52"/>
      <c r="EM423" s="52"/>
      <c r="EN423" s="52"/>
      <c r="EO423" s="52"/>
      <c r="EP423" s="52"/>
      <c r="EQ423" s="52"/>
      <c r="ER423" s="52"/>
      <c r="ES423" s="52"/>
      <c r="ET423" s="52"/>
      <c r="EU423" s="52"/>
      <c r="EV423" s="52"/>
      <c r="EW423" s="52"/>
      <c r="EX423" s="52"/>
      <c r="EY423" s="52"/>
      <c r="EZ423" s="52"/>
      <c r="FA423" s="52"/>
      <c r="FB423" s="52"/>
      <c r="FC423" s="52"/>
      <c r="FD423" s="52"/>
      <c r="FE423" s="52"/>
      <c r="FF423" s="52"/>
      <c r="FG423" s="52"/>
      <c r="FH423" s="52"/>
      <c r="FI423" s="52"/>
      <c r="FJ423" s="52"/>
      <c r="FK423" s="52"/>
      <c r="FL423" s="52"/>
      <c r="FM423" s="52"/>
      <c r="FN423" s="52"/>
      <c r="FO423" s="52"/>
      <c r="FP423" s="52"/>
      <c r="FQ423" s="52"/>
      <c r="FR423" s="52"/>
      <c r="FS423" s="52"/>
      <c r="FT423" s="52"/>
      <c r="FU423" s="52"/>
      <c r="FV423" s="52"/>
      <c r="FW423" s="52"/>
      <c r="FX423" s="52"/>
      <c r="FY423" s="52"/>
      <c r="FZ423" s="52"/>
      <c r="GA423" s="52"/>
      <c r="GB423" s="52"/>
      <c r="GC423" s="52"/>
      <c r="GD423" s="52"/>
      <c r="GE423" s="52"/>
      <c r="GF423" s="52"/>
      <c r="GG423" s="52"/>
      <c r="GH423" s="52"/>
      <c r="GI423" s="52"/>
      <c r="GJ423" s="52"/>
      <c r="GK423" s="52"/>
      <c r="GL423" s="52"/>
      <c r="GM423" s="52"/>
      <c r="GN423" s="52"/>
      <c r="GO423" s="52"/>
      <c r="GP423" s="52"/>
      <c r="GQ423" s="52"/>
      <c r="GR423" s="52"/>
      <c r="GS423" s="52"/>
      <c r="GT423" s="52"/>
      <c r="GU423" s="52"/>
      <c r="GV423" s="52"/>
      <c r="GW423" s="52"/>
      <c r="GX423" s="52"/>
      <c r="GY423" s="52"/>
      <c r="GZ423" s="52"/>
      <c r="HA423" s="52"/>
      <c r="HB423" s="52"/>
      <c r="HC423" s="52"/>
      <c r="HD423" s="52"/>
      <c r="HE423" s="52"/>
      <c r="HF423" s="52"/>
      <c r="HG423" s="52"/>
      <c r="HH423" s="52"/>
      <c r="HI423" s="52"/>
      <c r="HJ423" s="52"/>
      <c r="HK423" s="52"/>
      <c r="HL423" s="52"/>
      <c r="HM423" s="52"/>
      <c r="HN423" s="52"/>
      <c r="HO423" s="52"/>
      <c r="HP423" s="52"/>
      <c r="HQ423" s="52"/>
      <c r="HR423" s="52"/>
      <c r="HS423" s="52"/>
      <c r="HT423" s="52"/>
      <c r="HU423" s="52"/>
      <c r="HV423" s="52"/>
      <c r="HW423" s="52"/>
      <c r="HX423" s="52"/>
      <c r="HY423" s="52"/>
      <c r="HZ423" s="52"/>
      <c r="IA423" s="52"/>
      <c r="IB423" s="52"/>
      <c r="IC423" s="52"/>
      <c r="ID423" s="52"/>
      <c r="IE423" s="52"/>
      <c r="IF423" s="52"/>
      <c r="IG423" s="52"/>
      <c r="IH423" s="52"/>
      <c r="II423" s="52"/>
      <c r="IJ423" s="52"/>
      <c r="IK423" s="52"/>
      <c r="IL423" s="52"/>
    </row>
    <row r="424" spans="1:246" ht="15" customHeight="1">
      <c r="A424" s="735"/>
      <c r="B424" s="719"/>
      <c r="C424" s="720"/>
      <c r="D424" s="720"/>
      <c r="E424" s="721"/>
      <c r="F424" s="712"/>
      <c r="G424" s="52"/>
      <c r="H424" s="52"/>
      <c r="I424" s="52"/>
      <c r="J424" s="52"/>
      <c r="K424" s="52"/>
      <c r="L424" s="52"/>
      <c r="M424" s="52"/>
      <c r="N424" s="52"/>
      <c r="O424" s="52"/>
      <c r="P424" s="52"/>
      <c r="Q424" s="52"/>
      <c r="R424" s="52"/>
      <c r="S424" s="52"/>
      <c r="T424" s="52"/>
      <c r="U424" s="52"/>
      <c r="V424" s="52"/>
      <c r="W424" s="52"/>
      <c r="X424" s="52"/>
      <c r="Y424" s="52"/>
      <c r="Z424" s="52"/>
      <c r="AA424" s="52"/>
      <c r="AB424" s="52"/>
      <c r="AC424" s="52"/>
      <c r="AD424" s="52"/>
      <c r="AE424" s="52"/>
      <c r="AF424" s="52"/>
      <c r="AG424" s="52"/>
      <c r="AH424" s="52"/>
      <c r="AI424" s="52"/>
      <c r="AJ424" s="52"/>
      <c r="AK424" s="52"/>
      <c r="AL424" s="52"/>
      <c r="AM424" s="52"/>
      <c r="AN424" s="52"/>
      <c r="AO424" s="52"/>
      <c r="AP424" s="52"/>
      <c r="AQ424" s="52"/>
      <c r="AR424" s="52"/>
      <c r="AS424" s="52"/>
      <c r="AT424" s="52"/>
      <c r="AU424" s="52"/>
      <c r="AV424" s="52"/>
      <c r="AW424" s="52"/>
      <c r="AX424" s="52"/>
      <c r="AY424" s="52"/>
      <c r="AZ424" s="52"/>
      <c r="BA424" s="52"/>
      <c r="BB424" s="52"/>
      <c r="BC424" s="52"/>
      <c r="BD424" s="52"/>
      <c r="BE424" s="52"/>
      <c r="BF424" s="52"/>
      <c r="BG424" s="52"/>
      <c r="BH424" s="52"/>
      <c r="BI424" s="52"/>
      <c r="BJ424" s="52"/>
      <c r="BK424" s="52"/>
      <c r="BL424" s="52"/>
      <c r="BM424" s="52"/>
      <c r="BN424" s="52"/>
      <c r="BO424" s="52"/>
      <c r="BP424" s="52"/>
      <c r="BQ424" s="52"/>
      <c r="BR424" s="52"/>
      <c r="BS424" s="52"/>
      <c r="BT424" s="52"/>
      <c r="BU424" s="52"/>
      <c r="BV424" s="52"/>
      <c r="BW424" s="52"/>
      <c r="BX424" s="52"/>
      <c r="BY424" s="52"/>
      <c r="BZ424" s="52"/>
      <c r="CA424" s="52"/>
      <c r="CB424" s="52"/>
      <c r="CC424" s="52"/>
      <c r="CD424" s="52"/>
      <c r="CE424" s="52"/>
      <c r="CF424" s="52"/>
      <c r="CG424" s="52"/>
      <c r="CH424" s="52"/>
      <c r="CI424" s="52"/>
      <c r="CJ424" s="52"/>
      <c r="CK424" s="52"/>
      <c r="CL424" s="52"/>
      <c r="CM424" s="52"/>
      <c r="CN424" s="52"/>
      <c r="CO424" s="52"/>
      <c r="CP424" s="52"/>
      <c r="CQ424" s="52"/>
      <c r="CR424" s="52"/>
      <c r="CS424" s="52"/>
      <c r="CT424" s="52"/>
      <c r="CU424" s="52"/>
      <c r="CV424" s="52"/>
      <c r="CW424" s="52"/>
      <c r="CX424" s="52"/>
      <c r="CY424" s="52"/>
      <c r="CZ424" s="52"/>
      <c r="DA424" s="52"/>
      <c r="DB424" s="52"/>
      <c r="DC424" s="52"/>
      <c r="DD424" s="52"/>
      <c r="DE424" s="52"/>
      <c r="DF424" s="52"/>
      <c r="DG424" s="52"/>
      <c r="DH424" s="52"/>
      <c r="DI424" s="52"/>
      <c r="DJ424" s="52"/>
      <c r="DK424" s="52"/>
      <c r="DL424" s="52"/>
      <c r="DM424" s="52"/>
      <c r="DN424" s="52"/>
      <c r="DO424" s="52"/>
      <c r="DP424" s="52"/>
      <c r="DQ424" s="52"/>
      <c r="DR424" s="52"/>
      <c r="DS424" s="52"/>
      <c r="DT424" s="52"/>
      <c r="DU424" s="52"/>
      <c r="DV424" s="52"/>
      <c r="DW424" s="52"/>
      <c r="DX424" s="52"/>
      <c r="DY424" s="52"/>
      <c r="DZ424" s="52"/>
      <c r="EA424" s="52"/>
      <c r="EB424" s="52"/>
      <c r="EC424" s="52"/>
      <c r="ED424" s="52"/>
      <c r="EE424" s="52"/>
      <c r="EF424" s="52"/>
      <c r="EG424" s="52"/>
      <c r="EH424" s="52"/>
      <c r="EI424" s="52"/>
      <c r="EJ424" s="52"/>
      <c r="EK424" s="52"/>
      <c r="EL424" s="52"/>
      <c r="EM424" s="52"/>
      <c r="EN424" s="52"/>
      <c r="EO424" s="52"/>
      <c r="EP424" s="52"/>
      <c r="EQ424" s="52"/>
      <c r="ER424" s="52"/>
      <c r="ES424" s="52"/>
      <c r="ET424" s="52"/>
      <c r="EU424" s="52"/>
      <c r="EV424" s="52"/>
      <c r="EW424" s="52"/>
      <c r="EX424" s="52"/>
      <c r="EY424" s="52"/>
      <c r="EZ424" s="52"/>
      <c r="FA424" s="52"/>
      <c r="FB424" s="52"/>
      <c r="FC424" s="52"/>
      <c r="FD424" s="52"/>
      <c r="FE424" s="52"/>
      <c r="FF424" s="52"/>
      <c r="FG424" s="52"/>
      <c r="FH424" s="52"/>
      <c r="FI424" s="52"/>
      <c r="FJ424" s="52"/>
      <c r="FK424" s="52"/>
      <c r="FL424" s="52"/>
      <c r="FM424" s="52"/>
      <c r="FN424" s="52"/>
      <c r="FO424" s="52"/>
      <c r="FP424" s="52"/>
      <c r="FQ424" s="52"/>
      <c r="FR424" s="52"/>
      <c r="FS424" s="52"/>
      <c r="FT424" s="52"/>
      <c r="FU424" s="52"/>
      <c r="FV424" s="52"/>
      <c r="FW424" s="52"/>
      <c r="FX424" s="52"/>
      <c r="FY424" s="52"/>
      <c r="FZ424" s="52"/>
      <c r="GA424" s="52"/>
      <c r="GB424" s="52"/>
      <c r="GC424" s="52"/>
      <c r="GD424" s="52"/>
      <c r="GE424" s="52"/>
      <c r="GF424" s="52"/>
      <c r="GG424" s="52"/>
      <c r="GH424" s="52"/>
      <c r="GI424" s="52"/>
      <c r="GJ424" s="52"/>
      <c r="GK424" s="52"/>
      <c r="GL424" s="52"/>
      <c r="GM424" s="52"/>
      <c r="GN424" s="52"/>
      <c r="GO424" s="52"/>
      <c r="GP424" s="52"/>
      <c r="GQ424" s="52"/>
      <c r="GR424" s="52"/>
      <c r="GS424" s="52"/>
      <c r="GT424" s="52"/>
      <c r="GU424" s="52"/>
      <c r="GV424" s="52"/>
      <c r="GW424" s="52"/>
      <c r="GX424" s="52"/>
      <c r="GY424" s="52"/>
      <c r="GZ424" s="52"/>
      <c r="HA424" s="52"/>
      <c r="HB424" s="52"/>
      <c r="HC424" s="52"/>
      <c r="HD424" s="52"/>
      <c r="HE424" s="52"/>
      <c r="HF424" s="52"/>
      <c r="HG424" s="52"/>
      <c r="HH424" s="52"/>
      <c r="HI424" s="52"/>
      <c r="HJ424" s="52"/>
      <c r="HK424" s="52"/>
      <c r="HL424" s="52"/>
      <c r="HM424" s="52"/>
      <c r="HN424" s="52"/>
      <c r="HO424" s="52"/>
      <c r="HP424" s="52"/>
      <c r="HQ424" s="52"/>
      <c r="HR424" s="52"/>
      <c r="HS424" s="52"/>
      <c r="HT424" s="52"/>
      <c r="HU424" s="52"/>
      <c r="HV424" s="52"/>
      <c r="HW424" s="52"/>
      <c r="HX424" s="52"/>
      <c r="HY424" s="52"/>
      <c r="HZ424" s="52"/>
      <c r="IA424" s="52"/>
      <c r="IB424" s="52"/>
      <c r="IC424" s="52"/>
      <c r="ID424" s="52"/>
      <c r="IE424" s="52"/>
      <c r="IF424" s="52"/>
      <c r="IG424" s="52"/>
      <c r="IH424" s="52"/>
      <c r="II424" s="52"/>
      <c r="IJ424" s="52"/>
      <c r="IK424" s="52"/>
      <c r="IL424" s="52"/>
    </row>
    <row r="425" spans="1:246" ht="15" customHeight="1">
      <c r="A425" s="736"/>
      <c r="B425" s="722"/>
      <c r="C425" s="723"/>
      <c r="D425" s="723"/>
      <c r="E425" s="724"/>
      <c r="F425" s="713"/>
      <c r="G425" s="52"/>
      <c r="H425" s="52"/>
      <c r="I425" s="52"/>
      <c r="J425" s="52"/>
      <c r="K425" s="52"/>
      <c r="L425" s="52"/>
      <c r="M425" s="52"/>
      <c r="N425" s="52"/>
      <c r="O425" s="52"/>
      <c r="P425" s="52"/>
      <c r="Q425" s="52"/>
      <c r="R425" s="52"/>
      <c r="S425" s="52"/>
      <c r="T425" s="52"/>
      <c r="U425" s="52"/>
      <c r="V425" s="52"/>
      <c r="W425" s="52"/>
      <c r="X425" s="52"/>
      <c r="Y425" s="52"/>
      <c r="Z425" s="52"/>
      <c r="AA425" s="52"/>
      <c r="AB425" s="52"/>
      <c r="AC425" s="52"/>
      <c r="AD425" s="52"/>
      <c r="AE425" s="52"/>
      <c r="AF425" s="52"/>
      <c r="AG425" s="52"/>
      <c r="AH425" s="52"/>
      <c r="AI425" s="52"/>
      <c r="AJ425" s="52"/>
      <c r="AK425" s="52"/>
      <c r="AL425" s="52"/>
      <c r="AM425" s="52"/>
      <c r="AN425" s="52"/>
      <c r="AO425" s="52"/>
      <c r="AP425" s="52"/>
      <c r="AQ425" s="52"/>
      <c r="AR425" s="52"/>
      <c r="AS425" s="52"/>
      <c r="AT425" s="52"/>
      <c r="AU425" s="52"/>
      <c r="AV425" s="52"/>
      <c r="AW425" s="52"/>
      <c r="AX425" s="52"/>
      <c r="AY425" s="52"/>
      <c r="AZ425" s="52"/>
      <c r="BA425" s="52"/>
      <c r="BB425" s="52"/>
      <c r="BC425" s="52"/>
      <c r="BD425" s="52"/>
      <c r="BE425" s="52"/>
      <c r="BF425" s="52"/>
      <c r="BG425" s="52"/>
      <c r="BH425" s="52"/>
      <c r="BI425" s="52"/>
      <c r="BJ425" s="52"/>
      <c r="BK425" s="52"/>
      <c r="BL425" s="52"/>
      <c r="BM425" s="52"/>
      <c r="BN425" s="52"/>
      <c r="BO425" s="52"/>
      <c r="BP425" s="52"/>
      <c r="BQ425" s="52"/>
      <c r="BR425" s="52"/>
      <c r="BS425" s="52"/>
      <c r="BT425" s="52"/>
      <c r="BU425" s="52"/>
      <c r="BV425" s="52"/>
      <c r="BW425" s="52"/>
      <c r="BX425" s="52"/>
      <c r="BY425" s="52"/>
      <c r="BZ425" s="52"/>
      <c r="CA425" s="52"/>
      <c r="CB425" s="52"/>
      <c r="CC425" s="52"/>
      <c r="CD425" s="52"/>
      <c r="CE425" s="52"/>
      <c r="CF425" s="52"/>
      <c r="CG425" s="52"/>
      <c r="CH425" s="52"/>
      <c r="CI425" s="52"/>
      <c r="CJ425" s="52"/>
      <c r="CK425" s="52"/>
      <c r="CL425" s="52"/>
      <c r="CM425" s="52"/>
      <c r="CN425" s="52"/>
      <c r="CO425" s="52"/>
      <c r="CP425" s="52"/>
      <c r="CQ425" s="52"/>
      <c r="CR425" s="52"/>
      <c r="CS425" s="52"/>
      <c r="CT425" s="52"/>
      <c r="CU425" s="52"/>
      <c r="CV425" s="52"/>
      <c r="CW425" s="52"/>
      <c r="CX425" s="52"/>
      <c r="CY425" s="52"/>
      <c r="CZ425" s="52"/>
      <c r="DA425" s="52"/>
      <c r="DB425" s="52"/>
      <c r="DC425" s="52"/>
      <c r="DD425" s="52"/>
      <c r="DE425" s="52"/>
      <c r="DF425" s="52"/>
      <c r="DG425" s="52"/>
      <c r="DH425" s="52"/>
      <c r="DI425" s="52"/>
      <c r="DJ425" s="52"/>
      <c r="DK425" s="52"/>
      <c r="DL425" s="52"/>
      <c r="DM425" s="52"/>
      <c r="DN425" s="52"/>
      <c r="DO425" s="52"/>
      <c r="DP425" s="52"/>
      <c r="DQ425" s="52"/>
      <c r="DR425" s="52"/>
      <c r="DS425" s="52"/>
      <c r="DT425" s="52"/>
      <c r="DU425" s="52"/>
      <c r="DV425" s="52"/>
      <c r="DW425" s="52"/>
      <c r="DX425" s="52"/>
      <c r="DY425" s="52"/>
      <c r="DZ425" s="52"/>
      <c r="EA425" s="52"/>
      <c r="EB425" s="52"/>
      <c r="EC425" s="52"/>
      <c r="ED425" s="52"/>
      <c r="EE425" s="52"/>
      <c r="EF425" s="52"/>
      <c r="EG425" s="52"/>
      <c r="EH425" s="52"/>
      <c r="EI425" s="52"/>
      <c r="EJ425" s="52"/>
      <c r="EK425" s="52"/>
      <c r="EL425" s="52"/>
      <c r="EM425" s="52"/>
      <c r="EN425" s="52"/>
      <c r="EO425" s="52"/>
      <c r="EP425" s="52"/>
      <c r="EQ425" s="52"/>
      <c r="ER425" s="52"/>
      <c r="ES425" s="52"/>
      <c r="ET425" s="52"/>
      <c r="EU425" s="52"/>
      <c r="EV425" s="52"/>
      <c r="EW425" s="52"/>
      <c r="EX425" s="52"/>
      <c r="EY425" s="52"/>
      <c r="EZ425" s="52"/>
      <c r="FA425" s="52"/>
      <c r="FB425" s="52"/>
      <c r="FC425" s="52"/>
      <c r="FD425" s="52"/>
      <c r="FE425" s="52"/>
      <c r="FF425" s="52"/>
      <c r="FG425" s="52"/>
      <c r="FH425" s="52"/>
      <c r="FI425" s="52"/>
      <c r="FJ425" s="52"/>
      <c r="FK425" s="52"/>
      <c r="FL425" s="52"/>
      <c r="FM425" s="52"/>
      <c r="FN425" s="52"/>
      <c r="FO425" s="52"/>
      <c r="FP425" s="52"/>
      <c r="FQ425" s="52"/>
      <c r="FR425" s="52"/>
      <c r="FS425" s="52"/>
      <c r="FT425" s="52"/>
      <c r="FU425" s="52"/>
      <c r="FV425" s="52"/>
      <c r="FW425" s="52"/>
      <c r="FX425" s="52"/>
      <c r="FY425" s="52"/>
      <c r="FZ425" s="52"/>
      <c r="GA425" s="52"/>
      <c r="GB425" s="52"/>
      <c r="GC425" s="52"/>
      <c r="GD425" s="52"/>
      <c r="GE425" s="52"/>
      <c r="GF425" s="52"/>
      <c r="GG425" s="52"/>
      <c r="GH425" s="52"/>
      <c r="GI425" s="52"/>
      <c r="GJ425" s="52"/>
      <c r="GK425" s="52"/>
      <c r="GL425" s="52"/>
      <c r="GM425" s="52"/>
      <c r="GN425" s="52"/>
      <c r="GO425" s="52"/>
      <c r="GP425" s="52"/>
      <c r="GQ425" s="52"/>
      <c r="GR425" s="52"/>
      <c r="GS425" s="52"/>
      <c r="GT425" s="52"/>
      <c r="GU425" s="52"/>
      <c r="GV425" s="52"/>
      <c r="GW425" s="52"/>
      <c r="GX425" s="52"/>
      <c r="GY425" s="52"/>
      <c r="GZ425" s="52"/>
      <c r="HA425" s="52"/>
      <c r="HB425" s="52"/>
      <c r="HC425" s="52"/>
      <c r="HD425" s="52"/>
      <c r="HE425" s="52"/>
      <c r="HF425" s="52"/>
      <c r="HG425" s="52"/>
      <c r="HH425" s="52"/>
      <c r="HI425" s="52"/>
      <c r="HJ425" s="52"/>
      <c r="HK425" s="52"/>
      <c r="HL425" s="52"/>
      <c r="HM425" s="52"/>
      <c r="HN425" s="52"/>
      <c r="HO425" s="52"/>
      <c r="HP425" s="52"/>
      <c r="HQ425" s="52"/>
      <c r="HR425" s="52"/>
      <c r="HS425" s="52"/>
      <c r="HT425" s="52"/>
      <c r="HU425" s="52"/>
      <c r="HV425" s="52"/>
      <c r="HW425" s="52"/>
      <c r="HX425" s="52"/>
      <c r="HY425" s="52"/>
      <c r="HZ425" s="52"/>
      <c r="IA425" s="52"/>
      <c r="IB425" s="52"/>
      <c r="IC425" s="52"/>
      <c r="ID425" s="52"/>
      <c r="IE425" s="52"/>
      <c r="IF425" s="52"/>
      <c r="IG425" s="52"/>
      <c r="IH425" s="52"/>
      <c r="II425" s="52"/>
      <c r="IJ425" s="52"/>
      <c r="IK425" s="52"/>
      <c r="IL425" s="52"/>
    </row>
    <row r="426" spans="1:246" ht="15.75" customHeight="1">
      <c r="A426" s="732" t="s">
        <v>479</v>
      </c>
      <c r="B426" s="725" t="s">
        <v>3</v>
      </c>
      <c r="C426" s="725" t="s">
        <v>4</v>
      </c>
      <c r="D426" s="725" t="s">
        <v>480</v>
      </c>
      <c r="E426" s="725" t="s">
        <v>247</v>
      </c>
      <c r="F426" s="714" t="s">
        <v>481</v>
      </c>
      <c r="G426" s="52"/>
      <c r="H426" s="52"/>
      <c r="I426" s="52"/>
      <c r="J426" s="52"/>
      <c r="K426" s="52"/>
      <c r="L426" s="52"/>
      <c r="M426" s="52"/>
      <c r="N426" s="52"/>
      <c r="O426" s="52"/>
      <c r="P426" s="52"/>
      <c r="Q426" s="52"/>
      <c r="R426" s="52"/>
      <c r="S426" s="52"/>
      <c r="T426" s="52"/>
      <c r="U426" s="52"/>
      <c r="V426" s="52"/>
      <c r="W426" s="52"/>
      <c r="X426" s="52"/>
      <c r="Y426" s="52"/>
      <c r="Z426" s="52"/>
      <c r="AA426" s="52"/>
      <c r="AB426" s="52"/>
      <c r="AC426" s="52"/>
      <c r="AD426" s="52"/>
      <c r="AE426" s="52"/>
      <c r="AF426" s="52"/>
      <c r="AG426" s="52"/>
      <c r="AH426" s="52"/>
      <c r="AI426" s="52"/>
      <c r="AJ426" s="52"/>
      <c r="AK426" s="52"/>
      <c r="AL426" s="52"/>
      <c r="AM426" s="52"/>
      <c r="AN426" s="52"/>
      <c r="AO426" s="52"/>
      <c r="AP426" s="52"/>
      <c r="AQ426" s="52"/>
      <c r="AR426" s="52"/>
      <c r="AS426" s="52"/>
      <c r="AT426" s="52"/>
      <c r="AU426" s="52"/>
      <c r="AV426" s="52"/>
      <c r="AW426" s="52"/>
      <c r="AX426" s="52"/>
      <c r="AY426" s="52"/>
      <c r="AZ426" s="52"/>
      <c r="BA426" s="52"/>
      <c r="BB426" s="52"/>
      <c r="BC426" s="52"/>
      <c r="BD426" s="52"/>
      <c r="BE426" s="52"/>
      <c r="BF426" s="52"/>
      <c r="BG426" s="52"/>
      <c r="BH426" s="52"/>
      <c r="BI426" s="52"/>
      <c r="BJ426" s="52"/>
      <c r="BK426" s="52"/>
      <c r="BL426" s="52"/>
      <c r="BM426" s="52"/>
      <c r="BN426" s="52"/>
      <c r="BO426" s="52"/>
      <c r="BP426" s="52"/>
      <c r="BQ426" s="52"/>
      <c r="BR426" s="52"/>
      <c r="BS426" s="52"/>
      <c r="BT426" s="52"/>
      <c r="BU426" s="52"/>
      <c r="BV426" s="52"/>
      <c r="BW426" s="52"/>
      <c r="BX426" s="52"/>
      <c r="BY426" s="52"/>
      <c r="BZ426" s="52"/>
      <c r="CA426" s="52"/>
      <c r="CB426" s="52"/>
      <c r="CC426" s="52"/>
      <c r="CD426" s="52"/>
      <c r="CE426" s="52"/>
      <c r="CF426" s="52"/>
      <c r="CG426" s="52"/>
      <c r="CH426" s="52"/>
      <c r="CI426" s="52"/>
      <c r="CJ426" s="52"/>
      <c r="CK426" s="52"/>
      <c r="CL426" s="52"/>
      <c r="CM426" s="52"/>
      <c r="CN426" s="52"/>
      <c r="CO426" s="52"/>
      <c r="CP426" s="52"/>
      <c r="CQ426" s="52"/>
      <c r="CR426" s="52"/>
      <c r="CS426" s="52"/>
      <c r="CT426" s="52"/>
      <c r="CU426" s="52"/>
      <c r="CV426" s="52"/>
      <c r="CW426" s="52"/>
      <c r="CX426" s="52"/>
      <c r="CY426" s="52"/>
      <c r="CZ426" s="52"/>
      <c r="DA426" s="52"/>
      <c r="DB426" s="52"/>
      <c r="DC426" s="52"/>
      <c r="DD426" s="52"/>
      <c r="DE426" s="52"/>
      <c r="DF426" s="52"/>
      <c r="DG426" s="52"/>
      <c r="DH426" s="52"/>
      <c r="DI426" s="52"/>
      <c r="DJ426" s="52"/>
      <c r="DK426" s="52"/>
      <c r="DL426" s="52"/>
      <c r="DM426" s="52"/>
      <c r="DN426" s="52"/>
      <c r="DO426" s="52"/>
      <c r="DP426" s="52"/>
      <c r="DQ426" s="52"/>
      <c r="DR426" s="52"/>
      <c r="DS426" s="52"/>
      <c r="DT426" s="52"/>
      <c r="DU426" s="52"/>
      <c r="DV426" s="52"/>
      <c r="DW426" s="52"/>
      <c r="DX426" s="52"/>
      <c r="DY426" s="52"/>
      <c r="DZ426" s="52"/>
      <c r="EA426" s="52"/>
      <c r="EB426" s="52"/>
      <c r="EC426" s="52"/>
      <c r="ED426" s="52"/>
      <c r="EE426" s="52"/>
      <c r="EF426" s="52"/>
      <c r="EG426" s="52"/>
      <c r="EH426" s="52"/>
      <c r="EI426" s="52"/>
      <c r="EJ426" s="52"/>
      <c r="EK426" s="52"/>
      <c r="EL426" s="52"/>
      <c r="EM426" s="52"/>
      <c r="EN426" s="52"/>
      <c r="EO426" s="52"/>
      <c r="EP426" s="52"/>
      <c r="EQ426" s="52"/>
      <c r="ER426" s="52"/>
      <c r="ES426" s="52"/>
      <c r="ET426" s="52"/>
      <c r="EU426" s="52"/>
      <c r="EV426" s="52"/>
      <c r="EW426" s="52"/>
      <c r="EX426" s="52"/>
      <c r="EY426" s="52"/>
      <c r="EZ426" s="52"/>
      <c r="FA426" s="52"/>
      <c r="FB426" s="52"/>
      <c r="FC426" s="52"/>
      <c r="FD426" s="52"/>
      <c r="FE426" s="52"/>
      <c r="FF426" s="52"/>
      <c r="FG426" s="52"/>
      <c r="FH426" s="52"/>
      <c r="FI426" s="52"/>
      <c r="FJ426" s="52"/>
      <c r="FK426" s="52"/>
      <c r="FL426" s="52"/>
      <c r="FM426" s="52"/>
      <c r="FN426" s="52"/>
      <c r="FO426" s="52"/>
      <c r="FP426" s="52"/>
      <c r="FQ426" s="52"/>
      <c r="FR426" s="52"/>
      <c r="FS426" s="52"/>
      <c r="FT426" s="52"/>
      <c r="FU426" s="52"/>
      <c r="FV426" s="52"/>
      <c r="FW426" s="52"/>
      <c r="FX426" s="52"/>
      <c r="FY426" s="52"/>
      <c r="FZ426" s="52"/>
      <c r="GA426" s="52"/>
      <c r="GB426" s="52"/>
      <c r="GC426" s="52"/>
      <c r="GD426" s="52"/>
      <c r="GE426" s="52"/>
      <c r="GF426" s="52"/>
      <c r="GG426" s="52"/>
      <c r="GH426" s="52"/>
      <c r="GI426" s="52"/>
      <c r="GJ426" s="52"/>
      <c r="GK426" s="52"/>
      <c r="GL426" s="52"/>
      <c r="GM426" s="52"/>
      <c r="GN426" s="52"/>
      <c r="GO426" s="52"/>
      <c r="GP426" s="52"/>
      <c r="GQ426" s="52"/>
      <c r="GR426" s="52"/>
      <c r="GS426" s="52"/>
      <c r="GT426" s="52"/>
      <c r="GU426" s="52"/>
      <c r="GV426" s="52"/>
      <c r="GW426" s="52"/>
      <c r="GX426" s="52"/>
      <c r="GY426" s="52"/>
      <c r="GZ426" s="52"/>
      <c r="HA426" s="52"/>
      <c r="HB426" s="52"/>
      <c r="HC426" s="52"/>
      <c r="HD426" s="52"/>
      <c r="HE426" s="52"/>
      <c r="HF426" s="52"/>
      <c r="HG426" s="52"/>
      <c r="HH426" s="52"/>
      <c r="HI426" s="52"/>
      <c r="HJ426" s="52"/>
      <c r="HK426" s="52"/>
      <c r="HL426" s="52"/>
      <c r="HM426" s="52"/>
      <c r="HN426" s="52"/>
      <c r="HO426" s="52"/>
      <c r="HP426" s="52"/>
      <c r="HQ426" s="52"/>
      <c r="HR426" s="52"/>
      <c r="HS426" s="52"/>
      <c r="HT426" s="52"/>
      <c r="HU426" s="52"/>
      <c r="HV426" s="52"/>
      <c r="HW426" s="52"/>
      <c r="HX426" s="52"/>
      <c r="HY426" s="52"/>
      <c r="HZ426" s="52"/>
      <c r="IA426" s="52"/>
      <c r="IB426" s="52"/>
      <c r="IC426" s="52"/>
      <c r="ID426" s="52"/>
      <c r="IE426" s="52"/>
      <c r="IF426" s="52"/>
      <c r="IG426" s="52"/>
      <c r="IH426" s="52"/>
      <c r="II426" s="52"/>
      <c r="IJ426" s="52"/>
      <c r="IK426" s="52"/>
      <c r="IL426" s="52"/>
    </row>
    <row r="427" spans="1:246" ht="15.75" customHeight="1">
      <c r="A427" s="733"/>
      <c r="B427" s="726"/>
      <c r="C427" s="726"/>
      <c r="D427" s="726"/>
      <c r="E427" s="726"/>
      <c r="F427" s="715"/>
      <c r="G427" s="52"/>
      <c r="H427" s="52"/>
      <c r="I427" s="52"/>
      <c r="J427" s="52"/>
      <c r="K427" s="52"/>
      <c r="L427" s="52"/>
      <c r="M427" s="52"/>
      <c r="N427" s="52"/>
      <c r="O427" s="52"/>
      <c r="P427" s="52"/>
      <c r="Q427" s="52"/>
      <c r="R427" s="52"/>
      <c r="S427" s="52"/>
      <c r="T427" s="52"/>
      <c r="U427" s="52"/>
      <c r="V427" s="52"/>
      <c r="W427" s="52"/>
      <c r="X427" s="52"/>
      <c r="Y427" s="52"/>
      <c r="Z427" s="52"/>
      <c r="AA427" s="52"/>
      <c r="AB427" s="52"/>
      <c r="AC427" s="52"/>
      <c r="AD427" s="52"/>
      <c r="AE427" s="52"/>
      <c r="AF427" s="52"/>
      <c r="AG427" s="52"/>
      <c r="AH427" s="52"/>
      <c r="AI427" s="52"/>
      <c r="AJ427" s="52"/>
      <c r="AK427" s="52"/>
      <c r="AL427" s="52"/>
      <c r="AM427" s="52"/>
      <c r="AN427" s="52"/>
      <c r="AO427" s="52"/>
      <c r="AP427" s="52"/>
      <c r="AQ427" s="52"/>
      <c r="AR427" s="52"/>
      <c r="AS427" s="52"/>
      <c r="AT427" s="52"/>
      <c r="AU427" s="52"/>
      <c r="AV427" s="52"/>
      <c r="AW427" s="52"/>
      <c r="AX427" s="52"/>
      <c r="AY427" s="52"/>
      <c r="AZ427" s="52"/>
      <c r="BA427" s="52"/>
      <c r="BB427" s="52"/>
      <c r="BC427" s="52"/>
      <c r="BD427" s="52"/>
      <c r="BE427" s="52"/>
      <c r="BF427" s="52"/>
      <c r="BG427" s="52"/>
      <c r="BH427" s="52"/>
      <c r="BI427" s="52"/>
      <c r="BJ427" s="52"/>
      <c r="BK427" s="52"/>
      <c r="BL427" s="52"/>
      <c r="BM427" s="52"/>
      <c r="BN427" s="52"/>
      <c r="BO427" s="52"/>
      <c r="BP427" s="52"/>
      <c r="BQ427" s="52"/>
      <c r="BR427" s="52"/>
      <c r="BS427" s="52"/>
      <c r="BT427" s="52"/>
      <c r="BU427" s="52"/>
      <c r="BV427" s="52"/>
      <c r="BW427" s="52"/>
      <c r="BX427" s="52"/>
      <c r="BY427" s="52"/>
      <c r="BZ427" s="52"/>
      <c r="CA427" s="52"/>
      <c r="CB427" s="52"/>
      <c r="CC427" s="52"/>
      <c r="CD427" s="52"/>
      <c r="CE427" s="52"/>
      <c r="CF427" s="52"/>
      <c r="CG427" s="52"/>
      <c r="CH427" s="52"/>
      <c r="CI427" s="52"/>
      <c r="CJ427" s="52"/>
      <c r="CK427" s="52"/>
      <c r="CL427" s="52"/>
      <c r="CM427" s="52"/>
      <c r="CN427" s="52"/>
      <c r="CO427" s="52"/>
      <c r="CP427" s="52"/>
      <c r="CQ427" s="52"/>
      <c r="CR427" s="52"/>
      <c r="CS427" s="52"/>
      <c r="CT427" s="52"/>
      <c r="CU427" s="52"/>
      <c r="CV427" s="52"/>
      <c r="CW427" s="52"/>
      <c r="CX427" s="52"/>
      <c r="CY427" s="52"/>
      <c r="CZ427" s="52"/>
      <c r="DA427" s="52"/>
      <c r="DB427" s="52"/>
      <c r="DC427" s="52"/>
      <c r="DD427" s="52"/>
      <c r="DE427" s="52"/>
      <c r="DF427" s="52"/>
      <c r="DG427" s="52"/>
      <c r="DH427" s="52"/>
      <c r="DI427" s="52"/>
      <c r="DJ427" s="52"/>
      <c r="DK427" s="52"/>
      <c r="DL427" s="52"/>
      <c r="DM427" s="52"/>
      <c r="DN427" s="52"/>
      <c r="DO427" s="52"/>
      <c r="DP427" s="52"/>
      <c r="DQ427" s="52"/>
      <c r="DR427" s="52"/>
      <c r="DS427" s="52"/>
      <c r="DT427" s="52"/>
      <c r="DU427" s="52"/>
      <c r="DV427" s="52"/>
      <c r="DW427" s="52"/>
      <c r="DX427" s="52"/>
      <c r="DY427" s="52"/>
      <c r="DZ427" s="52"/>
      <c r="EA427" s="52"/>
      <c r="EB427" s="52"/>
      <c r="EC427" s="52"/>
      <c r="ED427" s="52"/>
      <c r="EE427" s="52"/>
      <c r="EF427" s="52"/>
      <c r="EG427" s="52"/>
      <c r="EH427" s="52"/>
      <c r="EI427" s="52"/>
      <c r="EJ427" s="52"/>
      <c r="EK427" s="52"/>
      <c r="EL427" s="52"/>
      <c r="EM427" s="52"/>
      <c r="EN427" s="52"/>
      <c r="EO427" s="52"/>
      <c r="EP427" s="52"/>
      <c r="EQ427" s="52"/>
      <c r="ER427" s="52"/>
      <c r="ES427" s="52"/>
      <c r="ET427" s="52"/>
      <c r="EU427" s="52"/>
      <c r="EV427" s="52"/>
      <c r="EW427" s="52"/>
      <c r="EX427" s="52"/>
      <c r="EY427" s="52"/>
      <c r="EZ427" s="52"/>
      <c r="FA427" s="52"/>
      <c r="FB427" s="52"/>
      <c r="FC427" s="52"/>
      <c r="FD427" s="52"/>
      <c r="FE427" s="52"/>
      <c r="FF427" s="52"/>
      <c r="FG427" s="52"/>
      <c r="FH427" s="52"/>
      <c r="FI427" s="52"/>
      <c r="FJ427" s="52"/>
      <c r="FK427" s="52"/>
      <c r="FL427" s="52"/>
      <c r="FM427" s="52"/>
      <c r="FN427" s="52"/>
      <c r="FO427" s="52"/>
      <c r="FP427" s="52"/>
      <c r="FQ427" s="52"/>
      <c r="FR427" s="52"/>
      <c r="FS427" s="52"/>
      <c r="FT427" s="52"/>
      <c r="FU427" s="52"/>
      <c r="FV427" s="52"/>
      <c r="FW427" s="52"/>
      <c r="FX427" s="52"/>
      <c r="FY427" s="52"/>
      <c r="FZ427" s="52"/>
      <c r="GA427" s="52"/>
      <c r="GB427" s="52"/>
      <c r="GC427" s="52"/>
      <c r="GD427" s="52"/>
      <c r="GE427" s="52"/>
      <c r="GF427" s="52"/>
      <c r="GG427" s="52"/>
      <c r="GH427" s="52"/>
      <c r="GI427" s="52"/>
      <c r="GJ427" s="52"/>
      <c r="GK427" s="52"/>
      <c r="GL427" s="52"/>
      <c r="GM427" s="52"/>
      <c r="GN427" s="52"/>
      <c r="GO427" s="52"/>
      <c r="GP427" s="52"/>
      <c r="GQ427" s="52"/>
      <c r="GR427" s="52"/>
      <c r="GS427" s="52"/>
      <c r="GT427" s="52"/>
      <c r="GU427" s="52"/>
      <c r="GV427" s="52"/>
      <c r="GW427" s="52"/>
      <c r="GX427" s="52"/>
      <c r="GY427" s="52"/>
      <c r="GZ427" s="52"/>
      <c r="HA427" s="52"/>
      <c r="HB427" s="52"/>
      <c r="HC427" s="52"/>
      <c r="HD427" s="52"/>
      <c r="HE427" s="52"/>
      <c r="HF427" s="52"/>
      <c r="HG427" s="52"/>
      <c r="HH427" s="52"/>
      <c r="HI427" s="52"/>
      <c r="HJ427" s="52"/>
      <c r="HK427" s="52"/>
      <c r="HL427" s="52"/>
      <c r="HM427" s="52"/>
      <c r="HN427" s="52"/>
      <c r="HO427" s="52"/>
      <c r="HP427" s="52"/>
      <c r="HQ427" s="52"/>
      <c r="HR427" s="52"/>
      <c r="HS427" s="52"/>
      <c r="HT427" s="52"/>
      <c r="HU427" s="52"/>
      <c r="HV427" s="52"/>
      <c r="HW427" s="52"/>
      <c r="HX427" s="52"/>
      <c r="HY427" s="52"/>
      <c r="HZ427" s="52"/>
      <c r="IA427" s="52"/>
      <c r="IB427" s="52"/>
      <c r="IC427" s="52"/>
      <c r="ID427" s="52"/>
      <c r="IE427" s="52"/>
      <c r="IF427" s="52"/>
      <c r="IG427" s="52"/>
      <c r="IH427" s="52"/>
      <c r="II427" s="52"/>
      <c r="IJ427" s="52"/>
      <c r="IK427" s="52"/>
      <c r="IL427" s="52"/>
    </row>
    <row r="428" spans="1:246" ht="20.25" customHeight="1">
      <c r="A428" s="282"/>
      <c r="B428" s="283"/>
      <c r="C428" s="284"/>
      <c r="D428" s="284"/>
      <c r="E428" s="346"/>
      <c r="F428" s="347"/>
      <c r="G428" s="52"/>
      <c r="H428" s="52"/>
      <c r="I428" s="52"/>
      <c r="J428" s="52"/>
      <c r="K428" s="52"/>
      <c r="L428" s="52"/>
      <c r="M428" s="52"/>
      <c r="N428" s="52"/>
      <c r="O428" s="52"/>
      <c r="P428" s="52"/>
      <c r="Q428" s="52"/>
      <c r="R428" s="52"/>
      <c r="S428" s="52"/>
      <c r="T428" s="52"/>
      <c r="U428" s="52"/>
      <c r="V428" s="52"/>
      <c r="W428" s="52"/>
      <c r="X428" s="52"/>
      <c r="Y428" s="52"/>
      <c r="Z428" s="52"/>
      <c r="AA428" s="52"/>
      <c r="AB428" s="52"/>
      <c r="AC428" s="52"/>
      <c r="AD428" s="52"/>
      <c r="AE428" s="52"/>
      <c r="AF428" s="52"/>
      <c r="AG428" s="52"/>
      <c r="AH428" s="52"/>
      <c r="AI428" s="52"/>
      <c r="AJ428" s="52"/>
      <c r="AK428" s="52"/>
      <c r="AL428" s="52"/>
      <c r="AM428" s="52"/>
      <c r="AN428" s="52"/>
      <c r="AO428" s="52"/>
      <c r="AP428" s="52"/>
      <c r="AQ428" s="52"/>
      <c r="AR428" s="52"/>
      <c r="AS428" s="52"/>
      <c r="AT428" s="52"/>
      <c r="AU428" s="52"/>
      <c r="AV428" s="52"/>
      <c r="AW428" s="52"/>
      <c r="AX428" s="52"/>
      <c r="AY428" s="52"/>
      <c r="AZ428" s="52"/>
      <c r="BA428" s="52"/>
      <c r="BB428" s="52"/>
      <c r="BC428" s="52"/>
      <c r="BD428" s="52"/>
      <c r="BE428" s="52"/>
      <c r="BF428" s="52"/>
      <c r="BG428" s="52"/>
      <c r="BH428" s="52"/>
      <c r="BI428" s="52"/>
      <c r="BJ428" s="52"/>
      <c r="BK428" s="52"/>
      <c r="BL428" s="52"/>
      <c r="BM428" s="52"/>
      <c r="BN428" s="52"/>
      <c r="BO428" s="52"/>
      <c r="BP428" s="52"/>
      <c r="BQ428" s="52"/>
      <c r="BR428" s="52"/>
      <c r="BS428" s="52"/>
      <c r="BT428" s="52"/>
      <c r="BU428" s="52"/>
      <c r="BV428" s="52"/>
      <c r="BW428" s="52"/>
      <c r="BX428" s="52"/>
      <c r="BY428" s="52"/>
      <c r="BZ428" s="52"/>
      <c r="CA428" s="52"/>
      <c r="CB428" s="52"/>
      <c r="CC428" s="52"/>
      <c r="CD428" s="52"/>
      <c r="CE428" s="52"/>
      <c r="CF428" s="52"/>
      <c r="CG428" s="52"/>
      <c r="CH428" s="52"/>
      <c r="CI428" s="52"/>
      <c r="CJ428" s="52"/>
      <c r="CK428" s="52"/>
      <c r="CL428" s="52"/>
      <c r="CM428" s="52"/>
      <c r="CN428" s="52"/>
      <c r="CO428" s="52"/>
      <c r="CP428" s="52"/>
      <c r="CQ428" s="52"/>
      <c r="CR428" s="52"/>
      <c r="CS428" s="52"/>
      <c r="CT428" s="52"/>
      <c r="CU428" s="52"/>
      <c r="CV428" s="52"/>
      <c r="CW428" s="52"/>
      <c r="CX428" s="52"/>
      <c r="CY428" s="52"/>
      <c r="CZ428" s="52"/>
      <c r="DA428" s="52"/>
      <c r="DB428" s="52"/>
      <c r="DC428" s="52"/>
      <c r="DD428" s="52"/>
      <c r="DE428" s="52"/>
      <c r="DF428" s="52"/>
      <c r="DG428" s="52"/>
      <c r="DH428" s="52"/>
      <c r="DI428" s="52"/>
      <c r="DJ428" s="52"/>
      <c r="DK428" s="52"/>
      <c r="DL428" s="52"/>
      <c r="DM428" s="52"/>
      <c r="DN428" s="52"/>
      <c r="DO428" s="52"/>
      <c r="DP428" s="52"/>
      <c r="DQ428" s="52"/>
      <c r="DR428" s="52"/>
      <c r="DS428" s="52"/>
      <c r="DT428" s="52"/>
      <c r="DU428" s="52"/>
      <c r="DV428" s="52"/>
      <c r="DW428" s="52"/>
      <c r="DX428" s="52"/>
      <c r="DY428" s="52"/>
      <c r="DZ428" s="52"/>
      <c r="EA428" s="52"/>
      <c r="EB428" s="52"/>
      <c r="EC428" s="52"/>
      <c r="ED428" s="52"/>
      <c r="EE428" s="52"/>
      <c r="EF428" s="52"/>
      <c r="EG428" s="52"/>
      <c r="EH428" s="52"/>
      <c r="EI428" s="52"/>
      <c r="EJ428" s="52"/>
      <c r="EK428" s="52"/>
      <c r="EL428" s="52"/>
      <c r="EM428" s="52"/>
      <c r="EN428" s="52"/>
      <c r="EO428" s="52"/>
      <c r="EP428" s="52"/>
      <c r="EQ428" s="52"/>
      <c r="ER428" s="52"/>
      <c r="ES428" s="52"/>
      <c r="ET428" s="52"/>
      <c r="EU428" s="52"/>
      <c r="EV428" s="52"/>
      <c r="EW428" s="52"/>
      <c r="EX428" s="52"/>
      <c r="EY428" s="52"/>
      <c r="EZ428" s="52"/>
      <c r="FA428" s="52"/>
      <c r="FB428" s="52"/>
      <c r="FC428" s="52"/>
      <c r="FD428" s="52"/>
      <c r="FE428" s="52"/>
      <c r="FF428" s="52"/>
      <c r="FG428" s="52"/>
      <c r="FH428" s="52"/>
      <c r="FI428" s="52"/>
      <c r="FJ428" s="52"/>
      <c r="FK428" s="52"/>
      <c r="FL428" s="52"/>
      <c r="FM428" s="52"/>
      <c r="FN428" s="52"/>
      <c r="FO428" s="52"/>
      <c r="FP428" s="52"/>
      <c r="FQ428" s="52"/>
      <c r="FR428" s="52"/>
      <c r="FS428" s="52"/>
      <c r="FT428" s="52"/>
      <c r="FU428" s="52"/>
      <c r="FV428" s="52"/>
      <c r="FW428" s="52"/>
      <c r="FX428" s="52"/>
      <c r="FY428" s="52"/>
      <c r="FZ428" s="52"/>
      <c r="GA428" s="52"/>
      <c r="GB428" s="52"/>
      <c r="GC428" s="52"/>
      <c r="GD428" s="52"/>
      <c r="GE428" s="52"/>
      <c r="GF428" s="52"/>
      <c r="GG428" s="52"/>
      <c r="GH428" s="52"/>
      <c r="GI428" s="52"/>
      <c r="GJ428" s="52"/>
      <c r="GK428" s="52"/>
      <c r="GL428" s="52"/>
      <c r="GM428" s="52"/>
      <c r="GN428" s="52"/>
      <c r="GO428" s="52"/>
      <c r="GP428" s="52"/>
      <c r="GQ428" s="52"/>
      <c r="GR428" s="52"/>
      <c r="GS428" s="52"/>
      <c r="GT428" s="52"/>
      <c r="GU428" s="52"/>
      <c r="GV428" s="52"/>
      <c r="GW428" s="52"/>
      <c r="GX428" s="52"/>
      <c r="GY428" s="52"/>
      <c r="GZ428" s="52"/>
      <c r="HA428" s="52"/>
      <c r="HB428" s="52"/>
      <c r="HC428" s="52"/>
      <c r="HD428" s="52"/>
      <c r="HE428" s="52"/>
      <c r="HF428" s="52"/>
      <c r="HG428" s="52"/>
      <c r="HH428" s="52"/>
      <c r="HI428" s="52"/>
      <c r="HJ428" s="52"/>
      <c r="HK428" s="52"/>
      <c r="HL428" s="52"/>
      <c r="HM428" s="52"/>
      <c r="HN428" s="52"/>
      <c r="HO428" s="52"/>
      <c r="HP428" s="52"/>
      <c r="HQ428" s="52"/>
      <c r="HR428" s="52"/>
      <c r="HS428" s="52"/>
      <c r="HT428" s="52"/>
      <c r="HU428" s="52"/>
      <c r="HV428" s="52"/>
      <c r="HW428" s="52"/>
      <c r="HX428" s="52"/>
      <c r="HY428" s="52"/>
      <c r="HZ428" s="52"/>
      <c r="IA428" s="52"/>
      <c r="IB428" s="52"/>
      <c r="IC428" s="52"/>
      <c r="ID428" s="52"/>
      <c r="IE428" s="52"/>
      <c r="IF428" s="52"/>
      <c r="IG428" s="52"/>
      <c r="IH428" s="52"/>
      <c r="II428" s="52"/>
      <c r="IJ428" s="52"/>
      <c r="IK428" s="52"/>
      <c r="IL428" s="52"/>
    </row>
    <row r="429" spans="1:246" ht="20.25" customHeight="1">
      <c r="A429" s="257"/>
      <c r="B429" s="369" t="s">
        <v>242</v>
      </c>
      <c r="C429" s="254"/>
      <c r="D429" s="254"/>
      <c r="E429" s="335"/>
      <c r="F429" s="260"/>
      <c r="G429" s="52"/>
      <c r="H429" s="52"/>
      <c r="I429" s="52"/>
      <c r="J429" s="52"/>
      <c r="K429" s="52"/>
      <c r="L429" s="52"/>
      <c r="M429" s="52"/>
      <c r="N429" s="52"/>
      <c r="O429" s="52"/>
      <c r="P429" s="52"/>
      <c r="Q429" s="52"/>
      <c r="R429" s="52"/>
      <c r="S429" s="52"/>
      <c r="T429" s="52"/>
      <c r="U429" s="52"/>
      <c r="V429" s="52"/>
      <c r="W429" s="52"/>
      <c r="X429" s="52"/>
      <c r="Y429" s="52"/>
      <c r="Z429" s="52"/>
      <c r="AA429" s="52"/>
      <c r="AB429" s="52"/>
      <c r="AC429" s="52"/>
      <c r="AD429" s="52"/>
      <c r="AE429" s="52"/>
      <c r="AF429" s="52"/>
      <c r="AG429" s="52"/>
      <c r="AH429" s="52"/>
      <c r="AI429" s="52"/>
      <c r="AJ429" s="52"/>
      <c r="AK429" s="52"/>
      <c r="AL429" s="52"/>
      <c r="AM429" s="52"/>
      <c r="AN429" s="52"/>
      <c r="AO429" s="52"/>
      <c r="AP429" s="52"/>
      <c r="AQ429" s="52"/>
      <c r="AR429" s="52"/>
      <c r="AS429" s="52"/>
      <c r="AT429" s="52"/>
      <c r="AU429" s="52"/>
      <c r="AV429" s="52"/>
      <c r="AW429" s="52"/>
      <c r="AX429" s="52"/>
      <c r="AY429" s="52"/>
      <c r="AZ429" s="52"/>
      <c r="BA429" s="52"/>
      <c r="BB429" s="52"/>
      <c r="BC429" s="52"/>
      <c r="BD429" s="52"/>
      <c r="BE429" s="52"/>
      <c r="BF429" s="52"/>
      <c r="BG429" s="52"/>
      <c r="BH429" s="52"/>
      <c r="BI429" s="52"/>
      <c r="BJ429" s="52"/>
      <c r="BK429" s="52"/>
      <c r="BL429" s="52"/>
      <c r="BM429" s="52"/>
      <c r="BN429" s="52"/>
      <c r="BO429" s="52"/>
      <c r="BP429" s="52"/>
      <c r="BQ429" s="52"/>
      <c r="BR429" s="52"/>
      <c r="BS429" s="52"/>
      <c r="BT429" s="52"/>
      <c r="BU429" s="52"/>
      <c r="BV429" s="52"/>
      <c r="BW429" s="52"/>
      <c r="BX429" s="52"/>
      <c r="BY429" s="52"/>
      <c r="BZ429" s="52"/>
      <c r="CA429" s="52"/>
      <c r="CB429" s="52"/>
      <c r="CC429" s="52"/>
      <c r="CD429" s="52"/>
      <c r="CE429" s="52"/>
      <c r="CF429" s="52"/>
      <c r="CG429" s="52"/>
      <c r="CH429" s="52"/>
      <c r="CI429" s="52"/>
      <c r="CJ429" s="52"/>
      <c r="CK429" s="52"/>
      <c r="CL429" s="52"/>
      <c r="CM429" s="52"/>
      <c r="CN429" s="52"/>
      <c r="CO429" s="52"/>
      <c r="CP429" s="52"/>
      <c r="CQ429" s="52"/>
      <c r="CR429" s="52"/>
      <c r="CS429" s="52"/>
      <c r="CT429" s="52"/>
      <c r="CU429" s="52"/>
      <c r="CV429" s="52"/>
      <c r="CW429" s="52"/>
      <c r="CX429" s="52"/>
      <c r="CY429" s="52"/>
      <c r="CZ429" s="52"/>
      <c r="DA429" s="52"/>
      <c r="DB429" s="52"/>
      <c r="DC429" s="52"/>
      <c r="DD429" s="52"/>
      <c r="DE429" s="52"/>
      <c r="DF429" s="52"/>
      <c r="DG429" s="52"/>
      <c r="DH429" s="52"/>
      <c r="DI429" s="52"/>
      <c r="DJ429" s="52"/>
      <c r="DK429" s="52"/>
      <c r="DL429" s="52"/>
      <c r="DM429" s="52"/>
      <c r="DN429" s="52"/>
      <c r="DO429" s="52"/>
      <c r="DP429" s="52"/>
      <c r="DQ429" s="52"/>
      <c r="DR429" s="52"/>
      <c r="DS429" s="52"/>
      <c r="DT429" s="52"/>
      <c r="DU429" s="52"/>
      <c r="DV429" s="52"/>
      <c r="DW429" s="52"/>
      <c r="DX429" s="52"/>
      <c r="DY429" s="52"/>
      <c r="DZ429" s="52"/>
      <c r="EA429" s="52"/>
      <c r="EB429" s="52"/>
      <c r="EC429" s="52"/>
      <c r="ED429" s="52"/>
      <c r="EE429" s="52"/>
      <c r="EF429" s="52"/>
      <c r="EG429" s="52"/>
      <c r="EH429" s="52"/>
      <c r="EI429" s="52"/>
      <c r="EJ429" s="52"/>
      <c r="EK429" s="52"/>
      <c r="EL429" s="52"/>
      <c r="EM429" s="52"/>
      <c r="EN429" s="52"/>
      <c r="EO429" s="52"/>
      <c r="EP429" s="52"/>
      <c r="EQ429" s="52"/>
      <c r="ER429" s="52"/>
      <c r="ES429" s="52"/>
      <c r="ET429" s="52"/>
      <c r="EU429" s="52"/>
      <c r="EV429" s="52"/>
      <c r="EW429" s="52"/>
      <c r="EX429" s="52"/>
      <c r="EY429" s="52"/>
      <c r="EZ429" s="52"/>
      <c r="FA429" s="52"/>
      <c r="FB429" s="52"/>
      <c r="FC429" s="52"/>
      <c r="FD429" s="52"/>
      <c r="FE429" s="52"/>
      <c r="FF429" s="52"/>
      <c r="FG429" s="52"/>
      <c r="FH429" s="52"/>
      <c r="FI429" s="52"/>
      <c r="FJ429" s="52"/>
      <c r="FK429" s="52"/>
      <c r="FL429" s="52"/>
      <c r="FM429" s="52"/>
      <c r="FN429" s="52"/>
      <c r="FO429" s="52"/>
      <c r="FP429" s="52"/>
      <c r="FQ429" s="52"/>
      <c r="FR429" s="52"/>
      <c r="FS429" s="52"/>
      <c r="FT429" s="52"/>
      <c r="FU429" s="52"/>
      <c r="FV429" s="52"/>
      <c r="FW429" s="52"/>
      <c r="FX429" s="52"/>
      <c r="FY429" s="52"/>
      <c r="FZ429" s="52"/>
      <c r="GA429" s="52"/>
      <c r="GB429" s="52"/>
      <c r="GC429" s="52"/>
      <c r="GD429" s="52"/>
      <c r="GE429" s="52"/>
      <c r="GF429" s="52"/>
      <c r="GG429" s="52"/>
      <c r="GH429" s="52"/>
      <c r="GI429" s="52"/>
      <c r="GJ429" s="52"/>
      <c r="GK429" s="52"/>
      <c r="GL429" s="52"/>
      <c r="GM429" s="52"/>
      <c r="GN429" s="52"/>
      <c r="GO429" s="52"/>
      <c r="GP429" s="52"/>
      <c r="GQ429" s="52"/>
      <c r="GR429" s="52"/>
      <c r="GS429" s="52"/>
      <c r="GT429" s="52"/>
      <c r="GU429" s="52"/>
      <c r="GV429" s="52"/>
      <c r="GW429" s="52"/>
      <c r="GX429" s="52"/>
      <c r="GY429" s="52"/>
      <c r="GZ429" s="52"/>
      <c r="HA429" s="52"/>
      <c r="HB429" s="52"/>
      <c r="HC429" s="52"/>
      <c r="HD429" s="52"/>
      <c r="HE429" s="52"/>
      <c r="HF429" s="52"/>
      <c r="HG429" s="52"/>
      <c r="HH429" s="52"/>
      <c r="HI429" s="52"/>
      <c r="HJ429" s="52"/>
      <c r="HK429" s="52"/>
      <c r="HL429" s="52"/>
      <c r="HM429" s="52"/>
      <c r="HN429" s="52"/>
      <c r="HO429" s="52"/>
      <c r="HP429" s="52"/>
      <c r="HQ429" s="52"/>
      <c r="HR429" s="52"/>
      <c r="HS429" s="52"/>
      <c r="HT429" s="52"/>
      <c r="HU429" s="52"/>
      <c r="HV429" s="52"/>
      <c r="HW429" s="52"/>
      <c r="HX429" s="52"/>
      <c r="HY429" s="52"/>
      <c r="HZ429" s="52"/>
      <c r="IA429" s="52"/>
      <c r="IB429" s="52"/>
      <c r="IC429" s="52"/>
      <c r="ID429" s="52"/>
      <c r="IE429" s="52"/>
      <c r="IF429" s="52"/>
      <c r="IG429" s="52"/>
      <c r="IH429" s="52"/>
      <c r="II429" s="52"/>
      <c r="IJ429" s="52"/>
      <c r="IK429" s="52"/>
      <c r="IL429" s="52"/>
    </row>
    <row r="430" spans="1:246" ht="20.25" customHeight="1">
      <c r="A430" s="257"/>
      <c r="B430" s="350"/>
      <c r="C430" s="261"/>
      <c r="D430" s="261"/>
      <c r="E430" s="335"/>
      <c r="F430" s="262"/>
      <c r="G430" s="52"/>
      <c r="H430" s="52"/>
      <c r="I430" s="52"/>
      <c r="J430" s="52"/>
      <c r="K430" s="52"/>
      <c r="L430" s="52"/>
      <c r="M430" s="52"/>
      <c r="N430" s="52"/>
      <c r="O430" s="52"/>
      <c r="P430" s="52"/>
      <c r="Q430" s="52"/>
      <c r="R430" s="52"/>
      <c r="S430" s="52"/>
      <c r="T430" s="52"/>
      <c r="U430" s="52"/>
      <c r="V430" s="52"/>
      <c r="W430" s="52"/>
      <c r="X430" s="52"/>
      <c r="Y430" s="52"/>
      <c r="Z430" s="52"/>
      <c r="AA430" s="52"/>
      <c r="AB430" s="52"/>
      <c r="AC430" s="52"/>
      <c r="AD430" s="52"/>
      <c r="AE430" s="52"/>
      <c r="AF430" s="52"/>
      <c r="AG430" s="52"/>
      <c r="AH430" s="52"/>
      <c r="AI430" s="52"/>
      <c r="AJ430" s="52"/>
      <c r="AK430" s="52"/>
      <c r="AL430" s="52"/>
      <c r="AM430" s="52"/>
      <c r="AN430" s="52"/>
      <c r="AO430" s="52"/>
      <c r="AP430" s="52"/>
      <c r="AQ430" s="52"/>
      <c r="AR430" s="52"/>
      <c r="AS430" s="52"/>
      <c r="AT430" s="52"/>
      <c r="AU430" s="52"/>
      <c r="AV430" s="52"/>
      <c r="AW430" s="52"/>
      <c r="AX430" s="52"/>
      <c r="AY430" s="52"/>
      <c r="AZ430" s="52"/>
      <c r="BA430" s="52"/>
      <c r="BB430" s="52"/>
      <c r="BC430" s="52"/>
      <c r="BD430" s="52"/>
      <c r="BE430" s="52"/>
      <c r="BF430" s="52"/>
      <c r="BG430" s="52"/>
      <c r="BH430" s="52"/>
      <c r="BI430" s="52"/>
      <c r="BJ430" s="52"/>
      <c r="BK430" s="52"/>
      <c r="BL430" s="52"/>
      <c r="BM430" s="52"/>
      <c r="BN430" s="52"/>
      <c r="BO430" s="52"/>
      <c r="BP430" s="52"/>
      <c r="BQ430" s="52"/>
      <c r="BR430" s="52"/>
      <c r="BS430" s="52"/>
      <c r="BT430" s="52"/>
      <c r="BU430" s="52"/>
      <c r="BV430" s="52"/>
      <c r="BW430" s="52"/>
      <c r="BX430" s="52"/>
      <c r="BY430" s="52"/>
      <c r="BZ430" s="52"/>
      <c r="CA430" s="52"/>
      <c r="CB430" s="52"/>
      <c r="CC430" s="52"/>
      <c r="CD430" s="52"/>
      <c r="CE430" s="52"/>
      <c r="CF430" s="52"/>
      <c r="CG430" s="52"/>
      <c r="CH430" s="52"/>
      <c r="CI430" s="52"/>
      <c r="CJ430" s="52"/>
      <c r="CK430" s="52"/>
      <c r="CL430" s="52"/>
      <c r="CM430" s="52"/>
      <c r="CN430" s="52"/>
      <c r="CO430" s="52"/>
      <c r="CP430" s="52"/>
      <c r="CQ430" s="52"/>
      <c r="CR430" s="52"/>
      <c r="CS430" s="52"/>
      <c r="CT430" s="52"/>
      <c r="CU430" s="52"/>
      <c r="CV430" s="52"/>
      <c r="CW430" s="52"/>
      <c r="CX430" s="52"/>
      <c r="CY430" s="52"/>
      <c r="CZ430" s="52"/>
      <c r="DA430" s="52"/>
      <c r="DB430" s="52"/>
      <c r="DC430" s="52"/>
      <c r="DD430" s="52"/>
      <c r="DE430" s="52"/>
      <c r="DF430" s="52"/>
      <c r="DG430" s="52"/>
      <c r="DH430" s="52"/>
      <c r="DI430" s="52"/>
      <c r="DJ430" s="52"/>
      <c r="DK430" s="52"/>
      <c r="DL430" s="52"/>
      <c r="DM430" s="52"/>
      <c r="DN430" s="52"/>
      <c r="DO430" s="52"/>
      <c r="DP430" s="52"/>
      <c r="DQ430" s="52"/>
      <c r="DR430" s="52"/>
      <c r="DS430" s="52"/>
      <c r="DT430" s="52"/>
      <c r="DU430" s="52"/>
      <c r="DV430" s="52"/>
      <c r="DW430" s="52"/>
      <c r="DX430" s="52"/>
      <c r="DY430" s="52"/>
      <c r="DZ430" s="52"/>
      <c r="EA430" s="52"/>
      <c r="EB430" s="52"/>
      <c r="EC430" s="52"/>
      <c r="ED430" s="52"/>
      <c r="EE430" s="52"/>
      <c r="EF430" s="52"/>
      <c r="EG430" s="52"/>
      <c r="EH430" s="52"/>
      <c r="EI430" s="52"/>
      <c r="EJ430" s="52"/>
      <c r="EK430" s="52"/>
      <c r="EL430" s="52"/>
      <c r="EM430" s="52"/>
      <c r="EN430" s="52"/>
      <c r="EO430" s="52"/>
      <c r="EP430" s="52"/>
      <c r="EQ430" s="52"/>
      <c r="ER430" s="52"/>
      <c r="ES430" s="52"/>
      <c r="ET430" s="52"/>
      <c r="EU430" s="52"/>
      <c r="EV430" s="52"/>
      <c r="EW430" s="52"/>
      <c r="EX430" s="52"/>
      <c r="EY430" s="52"/>
      <c r="EZ430" s="52"/>
      <c r="FA430" s="52"/>
      <c r="FB430" s="52"/>
      <c r="FC430" s="52"/>
      <c r="FD430" s="52"/>
      <c r="FE430" s="52"/>
      <c r="FF430" s="52"/>
      <c r="FG430" s="52"/>
      <c r="FH430" s="52"/>
      <c r="FI430" s="52"/>
      <c r="FJ430" s="52"/>
      <c r="FK430" s="52"/>
      <c r="FL430" s="52"/>
      <c r="FM430" s="52"/>
      <c r="FN430" s="52"/>
      <c r="FO430" s="52"/>
      <c r="FP430" s="52"/>
      <c r="FQ430" s="52"/>
      <c r="FR430" s="52"/>
      <c r="FS430" s="52"/>
      <c r="FT430" s="52"/>
      <c r="FU430" s="52"/>
      <c r="FV430" s="52"/>
      <c r="FW430" s="52"/>
      <c r="FX430" s="52"/>
      <c r="FY430" s="52"/>
      <c r="FZ430" s="52"/>
      <c r="GA430" s="52"/>
      <c r="GB430" s="52"/>
      <c r="GC430" s="52"/>
      <c r="GD430" s="52"/>
      <c r="GE430" s="52"/>
      <c r="GF430" s="52"/>
      <c r="GG430" s="52"/>
      <c r="GH430" s="52"/>
      <c r="GI430" s="52"/>
      <c r="GJ430" s="52"/>
      <c r="GK430" s="52"/>
      <c r="GL430" s="52"/>
      <c r="GM430" s="52"/>
      <c r="GN430" s="52"/>
      <c r="GO430" s="52"/>
      <c r="GP430" s="52"/>
      <c r="GQ430" s="52"/>
      <c r="GR430" s="52"/>
      <c r="GS430" s="52"/>
      <c r="GT430" s="52"/>
      <c r="GU430" s="52"/>
      <c r="GV430" s="52"/>
      <c r="GW430" s="52"/>
      <c r="GX430" s="52"/>
      <c r="GY430" s="52"/>
      <c r="GZ430" s="52"/>
      <c r="HA430" s="52"/>
      <c r="HB430" s="52"/>
      <c r="HC430" s="52"/>
      <c r="HD430" s="52"/>
      <c r="HE430" s="52"/>
      <c r="HF430" s="52"/>
      <c r="HG430" s="52"/>
      <c r="HH430" s="52"/>
      <c r="HI430" s="52"/>
      <c r="HJ430" s="52"/>
      <c r="HK430" s="52"/>
      <c r="HL430" s="52"/>
      <c r="HM430" s="52"/>
      <c r="HN430" s="52"/>
      <c r="HO430" s="52"/>
      <c r="HP430" s="52"/>
      <c r="HQ430" s="52"/>
      <c r="HR430" s="52"/>
      <c r="HS430" s="52"/>
      <c r="HT430" s="52"/>
      <c r="HU430" s="52"/>
      <c r="HV430" s="52"/>
      <c r="HW430" s="52"/>
      <c r="HX430" s="52"/>
      <c r="HY430" s="52"/>
      <c r="HZ430" s="52"/>
      <c r="IA430" s="52"/>
      <c r="IB430" s="52"/>
      <c r="IC430" s="52"/>
      <c r="ID430" s="52"/>
      <c r="IE430" s="52"/>
      <c r="IF430" s="52"/>
      <c r="IG430" s="52"/>
      <c r="IH430" s="52"/>
      <c r="II430" s="52"/>
      <c r="IJ430" s="52"/>
      <c r="IK430" s="52"/>
      <c r="IL430" s="52"/>
    </row>
    <row r="431" spans="1:246" ht="20.25" customHeight="1">
      <c r="A431" s="257"/>
      <c r="B431" s="267" t="s">
        <v>586</v>
      </c>
      <c r="C431" s="261"/>
      <c r="D431" s="261"/>
      <c r="E431" s="259"/>
      <c r="F431" s="262">
        <f>F352</f>
        <v>0</v>
      </c>
      <c r="G431" s="52"/>
      <c r="H431" s="52"/>
      <c r="I431" s="52"/>
      <c r="J431" s="52"/>
      <c r="K431" s="52"/>
      <c r="L431" s="52"/>
      <c r="M431" s="52"/>
      <c r="N431" s="52"/>
      <c r="O431" s="52"/>
      <c r="P431" s="52"/>
      <c r="Q431" s="52"/>
      <c r="R431" s="52"/>
      <c r="S431" s="52"/>
      <c r="T431" s="52"/>
      <c r="U431" s="52"/>
      <c r="V431" s="52"/>
      <c r="W431" s="52"/>
      <c r="X431" s="52"/>
      <c r="Y431" s="52"/>
      <c r="Z431" s="52"/>
      <c r="AA431" s="52"/>
      <c r="AB431" s="52"/>
      <c r="AC431" s="52"/>
      <c r="AD431" s="52"/>
      <c r="AE431" s="52"/>
      <c r="AF431" s="52"/>
      <c r="AG431" s="52"/>
      <c r="AH431" s="52"/>
      <c r="AI431" s="52"/>
      <c r="AJ431" s="52"/>
      <c r="AK431" s="52"/>
      <c r="AL431" s="52"/>
      <c r="AM431" s="52"/>
      <c r="AN431" s="52"/>
      <c r="AO431" s="52"/>
      <c r="AP431" s="52"/>
      <c r="AQ431" s="52"/>
      <c r="AR431" s="52"/>
      <c r="AS431" s="52"/>
      <c r="AT431" s="52"/>
      <c r="AU431" s="52"/>
      <c r="AV431" s="52"/>
      <c r="AW431" s="52"/>
      <c r="AX431" s="52"/>
      <c r="AY431" s="52"/>
      <c r="AZ431" s="52"/>
      <c r="BA431" s="52"/>
      <c r="BB431" s="52"/>
      <c r="BC431" s="52"/>
      <c r="BD431" s="52"/>
      <c r="BE431" s="52"/>
      <c r="BF431" s="52"/>
      <c r="BG431" s="52"/>
      <c r="BH431" s="52"/>
      <c r="BI431" s="52"/>
      <c r="BJ431" s="52"/>
      <c r="BK431" s="52"/>
      <c r="BL431" s="52"/>
      <c r="BM431" s="52"/>
      <c r="BN431" s="52"/>
      <c r="BO431" s="52"/>
      <c r="BP431" s="52"/>
      <c r="BQ431" s="52"/>
      <c r="BR431" s="52"/>
      <c r="BS431" s="52"/>
      <c r="BT431" s="52"/>
      <c r="BU431" s="52"/>
      <c r="BV431" s="52"/>
      <c r="BW431" s="52"/>
      <c r="BX431" s="52"/>
      <c r="BY431" s="52"/>
      <c r="BZ431" s="52"/>
      <c r="CA431" s="52"/>
      <c r="CB431" s="52"/>
      <c r="CC431" s="52"/>
      <c r="CD431" s="52"/>
      <c r="CE431" s="52"/>
      <c r="CF431" s="52"/>
      <c r="CG431" s="52"/>
      <c r="CH431" s="52"/>
      <c r="CI431" s="52"/>
      <c r="CJ431" s="52"/>
      <c r="CK431" s="52"/>
      <c r="CL431" s="52"/>
      <c r="CM431" s="52"/>
      <c r="CN431" s="52"/>
      <c r="CO431" s="52"/>
      <c r="CP431" s="52"/>
      <c r="CQ431" s="52"/>
      <c r="CR431" s="52"/>
      <c r="CS431" s="52"/>
      <c r="CT431" s="52"/>
      <c r="CU431" s="52"/>
      <c r="CV431" s="52"/>
      <c r="CW431" s="52"/>
      <c r="CX431" s="52"/>
      <c r="CY431" s="52"/>
      <c r="CZ431" s="52"/>
      <c r="DA431" s="52"/>
      <c r="DB431" s="52"/>
      <c r="DC431" s="52"/>
      <c r="DD431" s="52"/>
      <c r="DE431" s="52"/>
      <c r="DF431" s="52"/>
      <c r="DG431" s="52"/>
      <c r="DH431" s="52"/>
      <c r="DI431" s="52"/>
      <c r="DJ431" s="52"/>
      <c r="DK431" s="52"/>
      <c r="DL431" s="52"/>
      <c r="DM431" s="52"/>
      <c r="DN431" s="52"/>
      <c r="DO431" s="52"/>
      <c r="DP431" s="52"/>
      <c r="DQ431" s="52"/>
      <c r="DR431" s="52"/>
      <c r="DS431" s="52"/>
      <c r="DT431" s="52"/>
      <c r="DU431" s="52"/>
      <c r="DV431" s="52"/>
      <c r="DW431" s="52"/>
      <c r="DX431" s="52"/>
      <c r="DY431" s="52"/>
      <c r="DZ431" s="52"/>
      <c r="EA431" s="52"/>
      <c r="EB431" s="52"/>
      <c r="EC431" s="52"/>
      <c r="ED431" s="52"/>
      <c r="EE431" s="52"/>
      <c r="EF431" s="52"/>
      <c r="EG431" s="52"/>
      <c r="EH431" s="52"/>
      <c r="EI431" s="52"/>
      <c r="EJ431" s="52"/>
      <c r="EK431" s="52"/>
      <c r="EL431" s="52"/>
      <c r="EM431" s="52"/>
      <c r="EN431" s="52"/>
      <c r="EO431" s="52"/>
      <c r="EP431" s="52"/>
      <c r="EQ431" s="52"/>
      <c r="ER431" s="52"/>
      <c r="ES431" s="52"/>
      <c r="ET431" s="52"/>
      <c r="EU431" s="52"/>
      <c r="EV431" s="52"/>
      <c r="EW431" s="52"/>
      <c r="EX431" s="52"/>
      <c r="EY431" s="52"/>
      <c r="EZ431" s="52"/>
      <c r="FA431" s="52"/>
      <c r="FB431" s="52"/>
      <c r="FC431" s="52"/>
      <c r="FD431" s="52"/>
      <c r="FE431" s="52"/>
      <c r="FF431" s="52"/>
      <c r="FG431" s="52"/>
      <c r="FH431" s="52"/>
      <c r="FI431" s="52"/>
      <c r="FJ431" s="52"/>
      <c r="FK431" s="52"/>
      <c r="FL431" s="52"/>
      <c r="FM431" s="52"/>
      <c r="FN431" s="52"/>
      <c r="FO431" s="52"/>
      <c r="FP431" s="52"/>
      <c r="FQ431" s="52"/>
      <c r="FR431" s="52"/>
      <c r="FS431" s="52"/>
      <c r="FT431" s="52"/>
      <c r="FU431" s="52"/>
      <c r="FV431" s="52"/>
      <c r="FW431" s="52"/>
      <c r="FX431" s="52"/>
      <c r="FY431" s="52"/>
      <c r="FZ431" s="52"/>
      <c r="GA431" s="52"/>
      <c r="GB431" s="52"/>
      <c r="GC431" s="52"/>
      <c r="GD431" s="52"/>
      <c r="GE431" s="52"/>
      <c r="GF431" s="52"/>
      <c r="GG431" s="52"/>
      <c r="GH431" s="52"/>
      <c r="GI431" s="52"/>
      <c r="GJ431" s="52"/>
      <c r="GK431" s="52"/>
      <c r="GL431" s="52"/>
      <c r="GM431" s="52"/>
      <c r="GN431" s="52"/>
      <c r="GO431" s="52"/>
      <c r="GP431" s="52"/>
      <c r="GQ431" s="52"/>
      <c r="GR431" s="52"/>
      <c r="GS431" s="52"/>
      <c r="GT431" s="52"/>
      <c r="GU431" s="52"/>
      <c r="GV431" s="52"/>
      <c r="GW431" s="52"/>
      <c r="GX431" s="52"/>
      <c r="GY431" s="52"/>
      <c r="GZ431" s="52"/>
      <c r="HA431" s="52"/>
      <c r="HB431" s="52"/>
      <c r="HC431" s="52"/>
      <c r="HD431" s="52"/>
      <c r="HE431" s="52"/>
      <c r="HF431" s="52"/>
      <c r="HG431" s="52"/>
      <c r="HH431" s="52"/>
      <c r="HI431" s="52"/>
      <c r="HJ431" s="52"/>
      <c r="HK431" s="52"/>
      <c r="HL431" s="52"/>
      <c r="HM431" s="52"/>
      <c r="HN431" s="52"/>
      <c r="HO431" s="52"/>
      <c r="HP431" s="52"/>
      <c r="HQ431" s="52"/>
      <c r="HR431" s="52"/>
      <c r="HS431" s="52"/>
      <c r="HT431" s="52"/>
      <c r="HU431" s="52"/>
      <c r="HV431" s="52"/>
      <c r="HW431" s="52"/>
      <c r="HX431" s="52"/>
      <c r="HY431" s="52"/>
      <c r="HZ431" s="52"/>
      <c r="IA431" s="52"/>
      <c r="IB431" s="52"/>
      <c r="IC431" s="52"/>
      <c r="ID431" s="52"/>
      <c r="IE431" s="52"/>
      <c r="IF431" s="52"/>
      <c r="IG431" s="52"/>
      <c r="IH431" s="52"/>
      <c r="II431" s="52"/>
      <c r="IJ431" s="52"/>
      <c r="IK431" s="52"/>
      <c r="IL431" s="52"/>
    </row>
    <row r="432" spans="1:246" ht="20.25" customHeight="1">
      <c r="A432" s="257"/>
      <c r="B432" s="348"/>
      <c r="C432" s="264"/>
      <c r="D432" s="261"/>
      <c r="E432" s="259"/>
      <c r="F432" s="349"/>
      <c r="G432" s="52"/>
      <c r="H432" s="52"/>
      <c r="I432" s="52"/>
      <c r="J432" s="52"/>
      <c r="K432" s="52"/>
      <c r="L432" s="52"/>
      <c r="M432" s="52"/>
      <c r="N432" s="52"/>
      <c r="O432" s="52"/>
      <c r="P432" s="52"/>
      <c r="Q432" s="52"/>
      <c r="R432" s="52"/>
      <c r="S432" s="52"/>
      <c r="T432" s="52"/>
      <c r="U432" s="52"/>
      <c r="V432" s="52"/>
      <c r="W432" s="52"/>
      <c r="X432" s="52"/>
      <c r="Y432" s="52"/>
      <c r="Z432" s="52"/>
      <c r="AA432" s="52"/>
      <c r="AB432" s="52"/>
      <c r="AC432" s="52"/>
      <c r="AD432" s="52"/>
      <c r="AE432" s="52"/>
      <c r="AF432" s="52"/>
      <c r="AG432" s="52"/>
      <c r="AH432" s="52"/>
      <c r="AI432" s="52"/>
      <c r="AJ432" s="52"/>
      <c r="AK432" s="52"/>
      <c r="AL432" s="52"/>
      <c r="AM432" s="52"/>
      <c r="AN432" s="52"/>
      <c r="AO432" s="52"/>
      <c r="AP432" s="52"/>
      <c r="AQ432" s="52"/>
      <c r="AR432" s="52"/>
      <c r="AS432" s="52"/>
      <c r="AT432" s="52"/>
      <c r="AU432" s="52"/>
      <c r="AV432" s="52"/>
      <c r="AW432" s="52"/>
      <c r="AX432" s="52"/>
      <c r="AY432" s="52"/>
      <c r="AZ432" s="52"/>
      <c r="BA432" s="52"/>
      <c r="BB432" s="52"/>
      <c r="BC432" s="52"/>
      <c r="BD432" s="52"/>
      <c r="BE432" s="52"/>
      <c r="BF432" s="52"/>
      <c r="BG432" s="52"/>
      <c r="BH432" s="52"/>
      <c r="BI432" s="52"/>
      <c r="BJ432" s="52"/>
      <c r="BK432" s="52"/>
      <c r="BL432" s="52"/>
      <c r="BM432" s="52"/>
      <c r="BN432" s="52"/>
      <c r="BO432" s="52"/>
      <c r="BP432" s="52"/>
      <c r="BQ432" s="52"/>
      <c r="BR432" s="52"/>
      <c r="BS432" s="52"/>
      <c r="BT432" s="52"/>
      <c r="BU432" s="52"/>
      <c r="BV432" s="52"/>
      <c r="BW432" s="52"/>
      <c r="BX432" s="52"/>
      <c r="BY432" s="52"/>
      <c r="BZ432" s="52"/>
      <c r="CA432" s="52"/>
      <c r="CB432" s="52"/>
      <c r="CC432" s="52"/>
      <c r="CD432" s="52"/>
      <c r="CE432" s="52"/>
      <c r="CF432" s="52"/>
      <c r="CG432" s="52"/>
      <c r="CH432" s="52"/>
      <c r="CI432" s="52"/>
      <c r="CJ432" s="52"/>
      <c r="CK432" s="52"/>
      <c r="CL432" s="52"/>
      <c r="CM432" s="52"/>
      <c r="CN432" s="52"/>
      <c r="CO432" s="52"/>
      <c r="CP432" s="52"/>
      <c r="CQ432" s="52"/>
      <c r="CR432" s="52"/>
      <c r="CS432" s="52"/>
      <c r="CT432" s="52"/>
      <c r="CU432" s="52"/>
      <c r="CV432" s="52"/>
      <c r="CW432" s="52"/>
      <c r="CX432" s="52"/>
      <c r="CY432" s="52"/>
      <c r="CZ432" s="52"/>
      <c r="DA432" s="52"/>
      <c r="DB432" s="52"/>
      <c r="DC432" s="52"/>
      <c r="DD432" s="52"/>
      <c r="DE432" s="52"/>
      <c r="DF432" s="52"/>
      <c r="DG432" s="52"/>
      <c r="DH432" s="52"/>
      <c r="DI432" s="52"/>
      <c r="DJ432" s="52"/>
      <c r="DK432" s="52"/>
      <c r="DL432" s="52"/>
      <c r="DM432" s="52"/>
      <c r="DN432" s="52"/>
      <c r="DO432" s="52"/>
      <c r="DP432" s="52"/>
      <c r="DQ432" s="52"/>
      <c r="DR432" s="52"/>
      <c r="DS432" s="52"/>
      <c r="DT432" s="52"/>
      <c r="DU432" s="52"/>
      <c r="DV432" s="52"/>
      <c r="DW432" s="52"/>
      <c r="DX432" s="52"/>
      <c r="DY432" s="52"/>
      <c r="DZ432" s="52"/>
      <c r="EA432" s="52"/>
      <c r="EB432" s="52"/>
      <c r="EC432" s="52"/>
      <c r="ED432" s="52"/>
      <c r="EE432" s="52"/>
      <c r="EF432" s="52"/>
      <c r="EG432" s="52"/>
      <c r="EH432" s="52"/>
      <c r="EI432" s="52"/>
      <c r="EJ432" s="52"/>
      <c r="EK432" s="52"/>
      <c r="EL432" s="52"/>
      <c r="EM432" s="52"/>
      <c r="EN432" s="52"/>
      <c r="EO432" s="52"/>
      <c r="EP432" s="52"/>
      <c r="EQ432" s="52"/>
      <c r="ER432" s="52"/>
      <c r="ES432" s="52"/>
      <c r="ET432" s="52"/>
      <c r="EU432" s="52"/>
      <c r="EV432" s="52"/>
      <c r="EW432" s="52"/>
      <c r="EX432" s="52"/>
      <c r="EY432" s="52"/>
      <c r="EZ432" s="52"/>
      <c r="FA432" s="52"/>
      <c r="FB432" s="52"/>
      <c r="FC432" s="52"/>
      <c r="FD432" s="52"/>
      <c r="FE432" s="52"/>
      <c r="FF432" s="52"/>
      <c r="FG432" s="52"/>
      <c r="FH432" s="52"/>
      <c r="FI432" s="52"/>
      <c r="FJ432" s="52"/>
      <c r="FK432" s="52"/>
      <c r="FL432" s="52"/>
      <c r="FM432" s="52"/>
      <c r="FN432" s="52"/>
      <c r="FO432" s="52"/>
      <c r="FP432" s="52"/>
      <c r="FQ432" s="52"/>
      <c r="FR432" s="52"/>
      <c r="FS432" s="52"/>
      <c r="FT432" s="52"/>
      <c r="FU432" s="52"/>
      <c r="FV432" s="52"/>
      <c r="FW432" s="52"/>
      <c r="FX432" s="52"/>
      <c r="FY432" s="52"/>
      <c r="FZ432" s="52"/>
      <c r="GA432" s="52"/>
      <c r="GB432" s="52"/>
      <c r="GC432" s="52"/>
      <c r="GD432" s="52"/>
      <c r="GE432" s="52"/>
      <c r="GF432" s="52"/>
      <c r="GG432" s="52"/>
      <c r="GH432" s="52"/>
      <c r="GI432" s="52"/>
      <c r="GJ432" s="52"/>
      <c r="GK432" s="52"/>
      <c r="GL432" s="52"/>
      <c r="GM432" s="52"/>
      <c r="GN432" s="52"/>
      <c r="GO432" s="52"/>
      <c r="GP432" s="52"/>
      <c r="GQ432" s="52"/>
      <c r="GR432" s="52"/>
      <c r="GS432" s="52"/>
      <c r="GT432" s="52"/>
      <c r="GU432" s="52"/>
      <c r="GV432" s="52"/>
      <c r="GW432" s="52"/>
      <c r="GX432" s="52"/>
      <c r="GY432" s="52"/>
      <c r="GZ432" s="52"/>
      <c r="HA432" s="52"/>
      <c r="HB432" s="52"/>
      <c r="HC432" s="52"/>
      <c r="HD432" s="52"/>
      <c r="HE432" s="52"/>
      <c r="HF432" s="52"/>
      <c r="HG432" s="52"/>
      <c r="HH432" s="52"/>
      <c r="HI432" s="52"/>
      <c r="HJ432" s="52"/>
      <c r="HK432" s="52"/>
      <c r="HL432" s="52"/>
      <c r="HM432" s="52"/>
      <c r="HN432" s="52"/>
      <c r="HO432" s="52"/>
      <c r="HP432" s="52"/>
      <c r="HQ432" s="52"/>
      <c r="HR432" s="52"/>
      <c r="HS432" s="52"/>
      <c r="HT432" s="52"/>
      <c r="HU432" s="52"/>
      <c r="HV432" s="52"/>
      <c r="HW432" s="52"/>
      <c r="HX432" s="52"/>
      <c r="HY432" s="52"/>
      <c r="HZ432" s="52"/>
      <c r="IA432" s="52"/>
      <c r="IB432" s="52"/>
      <c r="IC432" s="52"/>
      <c r="ID432" s="52"/>
      <c r="IE432" s="52"/>
      <c r="IF432" s="52"/>
      <c r="IG432" s="52"/>
      <c r="IH432" s="52"/>
      <c r="II432" s="52"/>
      <c r="IJ432" s="52"/>
      <c r="IK432" s="52"/>
      <c r="IL432" s="52"/>
    </row>
    <row r="433" spans="1:246" ht="20.25" customHeight="1">
      <c r="A433" s="257"/>
      <c r="B433" s="263"/>
      <c r="C433" s="261"/>
      <c r="D433" s="261"/>
      <c r="E433" s="259"/>
      <c r="F433" s="262"/>
      <c r="G433" s="52"/>
      <c r="H433" s="52"/>
      <c r="I433" s="52"/>
      <c r="J433" s="52"/>
      <c r="K433" s="52"/>
      <c r="L433" s="52"/>
      <c r="M433" s="52"/>
      <c r="N433" s="52"/>
      <c r="O433" s="52"/>
      <c r="P433" s="52"/>
      <c r="Q433" s="52"/>
      <c r="R433" s="52"/>
      <c r="S433" s="52"/>
      <c r="T433" s="52"/>
      <c r="U433" s="52"/>
      <c r="V433" s="52"/>
      <c r="W433" s="52"/>
      <c r="X433" s="52"/>
      <c r="Y433" s="52"/>
      <c r="Z433" s="52"/>
      <c r="AA433" s="52"/>
      <c r="AB433" s="52"/>
      <c r="AC433" s="52"/>
      <c r="AD433" s="52"/>
      <c r="AE433" s="52"/>
      <c r="AF433" s="52"/>
      <c r="AG433" s="52"/>
      <c r="AH433" s="52"/>
      <c r="AI433" s="52"/>
      <c r="AJ433" s="52"/>
      <c r="AK433" s="52"/>
      <c r="AL433" s="52"/>
      <c r="AM433" s="52"/>
      <c r="AN433" s="52"/>
      <c r="AO433" s="52"/>
      <c r="AP433" s="52"/>
      <c r="AQ433" s="52"/>
      <c r="AR433" s="52"/>
      <c r="AS433" s="52"/>
      <c r="AT433" s="52"/>
      <c r="AU433" s="52"/>
      <c r="AV433" s="52"/>
      <c r="AW433" s="52"/>
      <c r="AX433" s="52"/>
      <c r="AY433" s="52"/>
      <c r="AZ433" s="52"/>
      <c r="BA433" s="52"/>
      <c r="BB433" s="52"/>
      <c r="BC433" s="52"/>
      <c r="BD433" s="52"/>
      <c r="BE433" s="52"/>
      <c r="BF433" s="52"/>
      <c r="BG433" s="52"/>
      <c r="BH433" s="52"/>
      <c r="BI433" s="52"/>
      <c r="BJ433" s="52"/>
      <c r="BK433" s="52"/>
      <c r="BL433" s="52"/>
      <c r="BM433" s="52"/>
      <c r="BN433" s="52"/>
      <c r="BO433" s="52"/>
      <c r="BP433" s="52"/>
      <c r="BQ433" s="52"/>
      <c r="BR433" s="52"/>
      <c r="BS433" s="52"/>
      <c r="BT433" s="52"/>
      <c r="BU433" s="52"/>
      <c r="BV433" s="52"/>
      <c r="BW433" s="52"/>
      <c r="BX433" s="52"/>
      <c r="BY433" s="52"/>
      <c r="BZ433" s="52"/>
      <c r="CA433" s="52"/>
      <c r="CB433" s="52"/>
      <c r="CC433" s="52"/>
      <c r="CD433" s="52"/>
      <c r="CE433" s="52"/>
      <c r="CF433" s="52"/>
      <c r="CG433" s="52"/>
      <c r="CH433" s="52"/>
      <c r="CI433" s="52"/>
      <c r="CJ433" s="52"/>
      <c r="CK433" s="52"/>
      <c r="CL433" s="52"/>
      <c r="CM433" s="52"/>
      <c r="CN433" s="52"/>
      <c r="CO433" s="52"/>
      <c r="CP433" s="52"/>
      <c r="CQ433" s="52"/>
      <c r="CR433" s="52"/>
      <c r="CS433" s="52"/>
      <c r="CT433" s="52"/>
      <c r="CU433" s="52"/>
      <c r="CV433" s="52"/>
      <c r="CW433" s="52"/>
      <c r="CX433" s="52"/>
      <c r="CY433" s="52"/>
      <c r="CZ433" s="52"/>
      <c r="DA433" s="52"/>
      <c r="DB433" s="52"/>
      <c r="DC433" s="52"/>
      <c r="DD433" s="52"/>
      <c r="DE433" s="52"/>
      <c r="DF433" s="52"/>
      <c r="DG433" s="52"/>
      <c r="DH433" s="52"/>
      <c r="DI433" s="52"/>
      <c r="DJ433" s="52"/>
      <c r="DK433" s="52"/>
      <c r="DL433" s="52"/>
      <c r="DM433" s="52"/>
      <c r="DN433" s="52"/>
      <c r="DO433" s="52"/>
      <c r="DP433" s="52"/>
      <c r="DQ433" s="52"/>
      <c r="DR433" s="52"/>
      <c r="DS433" s="52"/>
      <c r="DT433" s="52"/>
      <c r="DU433" s="52"/>
      <c r="DV433" s="52"/>
      <c r="DW433" s="52"/>
      <c r="DX433" s="52"/>
      <c r="DY433" s="52"/>
      <c r="DZ433" s="52"/>
      <c r="EA433" s="52"/>
      <c r="EB433" s="52"/>
      <c r="EC433" s="52"/>
      <c r="ED433" s="52"/>
      <c r="EE433" s="52"/>
      <c r="EF433" s="52"/>
      <c r="EG433" s="52"/>
      <c r="EH433" s="52"/>
      <c r="EI433" s="52"/>
      <c r="EJ433" s="52"/>
      <c r="EK433" s="52"/>
      <c r="EL433" s="52"/>
      <c r="EM433" s="52"/>
      <c r="EN433" s="52"/>
      <c r="EO433" s="52"/>
      <c r="EP433" s="52"/>
      <c r="EQ433" s="52"/>
      <c r="ER433" s="52"/>
      <c r="ES433" s="52"/>
      <c r="ET433" s="52"/>
      <c r="EU433" s="52"/>
      <c r="EV433" s="52"/>
      <c r="EW433" s="52"/>
      <c r="EX433" s="52"/>
      <c r="EY433" s="52"/>
      <c r="EZ433" s="52"/>
      <c r="FA433" s="52"/>
      <c r="FB433" s="52"/>
      <c r="FC433" s="52"/>
      <c r="FD433" s="52"/>
      <c r="FE433" s="52"/>
      <c r="FF433" s="52"/>
      <c r="FG433" s="52"/>
      <c r="FH433" s="52"/>
      <c r="FI433" s="52"/>
      <c r="FJ433" s="52"/>
      <c r="FK433" s="52"/>
      <c r="FL433" s="52"/>
      <c r="FM433" s="52"/>
      <c r="FN433" s="52"/>
      <c r="FO433" s="52"/>
      <c r="FP433" s="52"/>
      <c r="FQ433" s="52"/>
      <c r="FR433" s="52"/>
      <c r="FS433" s="52"/>
      <c r="FT433" s="52"/>
      <c r="FU433" s="52"/>
      <c r="FV433" s="52"/>
      <c r="FW433" s="52"/>
      <c r="FX433" s="52"/>
      <c r="FY433" s="52"/>
      <c r="FZ433" s="52"/>
      <c r="GA433" s="52"/>
      <c r="GB433" s="52"/>
      <c r="GC433" s="52"/>
      <c r="GD433" s="52"/>
      <c r="GE433" s="52"/>
      <c r="GF433" s="52"/>
      <c r="GG433" s="52"/>
      <c r="GH433" s="52"/>
      <c r="GI433" s="52"/>
      <c r="GJ433" s="52"/>
      <c r="GK433" s="52"/>
      <c r="GL433" s="52"/>
      <c r="GM433" s="52"/>
      <c r="GN433" s="52"/>
      <c r="GO433" s="52"/>
      <c r="GP433" s="52"/>
      <c r="GQ433" s="52"/>
      <c r="GR433" s="52"/>
      <c r="GS433" s="52"/>
      <c r="GT433" s="52"/>
      <c r="GU433" s="52"/>
      <c r="GV433" s="52"/>
      <c r="GW433" s="52"/>
      <c r="GX433" s="52"/>
      <c r="GY433" s="52"/>
      <c r="GZ433" s="52"/>
      <c r="HA433" s="52"/>
      <c r="HB433" s="52"/>
      <c r="HC433" s="52"/>
      <c r="HD433" s="52"/>
      <c r="HE433" s="52"/>
      <c r="HF433" s="52"/>
      <c r="HG433" s="52"/>
      <c r="HH433" s="52"/>
      <c r="HI433" s="52"/>
      <c r="HJ433" s="52"/>
      <c r="HK433" s="52"/>
      <c r="HL433" s="52"/>
      <c r="HM433" s="52"/>
      <c r="HN433" s="52"/>
      <c r="HO433" s="52"/>
      <c r="HP433" s="52"/>
      <c r="HQ433" s="52"/>
      <c r="HR433" s="52"/>
      <c r="HS433" s="52"/>
      <c r="HT433" s="52"/>
      <c r="HU433" s="52"/>
      <c r="HV433" s="52"/>
      <c r="HW433" s="52"/>
      <c r="HX433" s="52"/>
      <c r="HY433" s="52"/>
      <c r="HZ433" s="52"/>
      <c r="IA433" s="52"/>
      <c r="IB433" s="52"/>
      <c r="IC433" s="52"/>
      <c r="ID433" s="52"/>
      <c r="IE433" s="52"/>
      <c r="IF433" s="52"/>
      <c r="IG433" s="52"/>
      <c r="IH433" s="52"/>
      <c r="II433" s="52"/>
      <c r="IJ433" s="52"/>
      <c r="IK433" s="52"/>
      <c r="IL433" s="52"/>
    </row>
    <row r="434" spans="1:246" ht="20.25" customHeight="1">
      <c r="A434" s="257"/>
      <c r="B434" s="263"/>
      <c r="C434" s="264"/>
      <c r="D434" s="261"/>
      <c r="E434" s="259"/>
      <c r="F434" s="262"/>
      <c r="G434" s="52"/>
      <c r="H434" s="52"/>
      <c r="I434" s="52"/>
      <c r="J434" s="52"/>
      <c r="K434" s="52"/>
      <c r="L434" s="52"/>
      <c r="M434" s="52"/>
      <c r="N434" s="52"/>
      <c r="O434" s="52"/>
      <c r="P434" s="52"/>
      <c r="Q434" s="52"/>
      <c r="R434" s="52"/>
      <c r="S434" s="52"/>
      <c r="T434" s="52"/>
      <c r="U434" s="52"/>
      <c r="V434" s="52"/>
      <c r="W434" s="52"/>
      <c r="X434" s="52"/>
      <c r="Y434" s="52"/>
      <c r="Z434" s="52"/>
      <c r="AA434" s="52"/>
      <c r="AB434" s="52"/>
      <c r="AC434" s="52"/>
      <c r="AD434" s="52"/>
      <c r="AE434" s="52"/>
      <c r="AF434" s="52"/>
      <c r="AG434" s="52"/>
      <c r="AH434" s="52"/>
      <c r="AI434" s="52"/>
      <c r="AJ434" s="52"/>
      <c r="AK434" s="52"/>
      <c r="AL434" s="52"/>
      <c r="AM434" s="52"/>
      <c r="AN434" s="52"/>
      <c r="AO434" s="52"/>
      <c r="AP434" s="52"/>
      <c r="AQ434" s="52"/>
      <c r="AR434" s="52"/>
      <c r="AS434" s="52"/>
      <c r="AT434" s="52"/>
      <c r="AU434" s="52"/>
      <c r="AV434" s="52"/>
      <c r="AW434" s="52"/>
      <c r="AX434" s="52"/>
      <c r="AY434" s="52"/>
      <c r="AZ434" s="52"/>
      <c r="BA434" s="52"/>
      <c r="BB434" s="52"/>
      <c r="BC434" s="52"/>
      <c r="BD434" s="52"/>
      <c r="BE434" s="52"/>
      <c r="BF434" s="52"/>
      <c r="BG434" s="52"/>
      <c r="BH434" s="52"/>
      <c r="BI434" s="52"/>
      <c r="BJ434" s="52"/>
      <c r="BK434" s="52"/>
      <c r="BL434" s="52"/>
      <c r="BM434" s="52"/>
      <c r="BN434" s="52"/>
      <c r="BO434" s="52"/>
      <c r="BP434" s="52"/>
      <c r="BQ434" s="52"/>
      <c r="BR434" s="52"/>
      <c r="BS434" s="52"/>
      <c r="BT434" s="52"/>
      <c r="BU434" s="52"/>
      <c r="BV434" s="52"/>
      <c r="BW434" s="52"/>
      <c r="BX434" s="52"/>
      <c r="BY434" s="52"/>
      <c r="BZ434" s="52"/>
      <c r="CA434" s="52"/>
      <c r="CB434" s="52"/>
      <c r="CC434" s="52"/>
      <c r="CD434" s="52"/>
      <c r="CE434" s="52"/>
      <c r="CF434" s="52"/>
      <c r="CG434" s="52"/>
      <c r="CH434" s="52"/>
      <c r="CI434" s="52"/>
      <c r="CJ434" s="52"/>
      <c r="CK434" s="52"/>
      <c r="CL434" s="52"/>
      <c r="CM434" s="52"/>
      <c r="CN434" s="52"/>
      <c r="CO434" s="52"/>
      <c r="CP434" s="52"/>
      <c r="CQ434" s="52"/>
      <c r="CR434" s="52"/>
      <c r="CS434" s="52"/>
      <c r="CT434" s="52"/>
      <c r="CU434" s="52"/>
      <c r="CV434" s="52"/>
      <c r="CW434" s="52"/>
      <c r="CX434" s="52"/>
      <c r="CY434" s="52"/>
      <c r="CZ434" s="52"/>
      <c r="DA434" s="52"/>
      <c r="DB434" s="52"/>
      <c r="DC434" s="52"/>
      <c r="DD434" s="52"/>
      <c r="DE434" s="52"/>
      <c r="DF434" s="52"/>
      <c r="DG434" s="52"/>
      <c r="DH434" s="52"/>
      <c r="DI434" s="52"/>
      <c r="DJ434" s="52"/>
      <c r="DK434" s="52"/>
      <c r="DL434" s="52"/>
      <c r="DM434" s="52"/>
      <c r="DN434" s="52"/>
      <c r="DO434" s="52"/>
      <c r="DP434" s="52"/>
      <c r="DQ434" s="52"/>
      <c r="DR434" s="52"/>
      <c r="DS434" s="52"/>
      <c r="DT434" s="52"/>
      <c r="DU434" s="52"/>
      <c r="DV434" s="52"/>
      <c r="DW434" s="52"/>
      <c r="DX434" s="52"/>
      <c r="DY434" s="52"/>
      <c r="DZ434" s="52"/>
      <c r="EA434" s="52"/>
      <c r="EB434" s="52"/>
      <c r="EC434" s="52"/>
      <c r="ED434" s="52"/>
      <c r="EE434" s="52"/>
      <c r="EF434" s="52"/>
      <c r="EG434" s="52"/>
      <c r="EH434" s="52"/>
      <c r="EI434" s="52"/>
      <c r="EJ434" s="52"/>
      <c r="EK434" s="52"/>
      <c r="EL434" s="52"/>
      <c r="EM434" s="52"/>
      <c r="EN434" s="52"/>
      <c r="EO434" s="52"/>
      <c r="EP434" s="52"/>
      <c r="EQ434" s="52"/>
      <c r="ER434" s="52"/>
      <c r="ES434" s="52"/>
      <c r="ET434" s="52"/>
      <c r="EU434" s="52"/>
      <c r="EV434" s="52"/>
      <c r="EW434" s="52"/>
      <c r="EX434" s="52"/>
      <c r="EY434" s="52"/>
      <c r="EZ434" s="52"/>
      <c r="FA434" s="52"/>
      <c r="FB434" s="52"/>
      <c r="FC434" s="52"/>
      <c r="FD434" s="52"/>
      <c r="FE434" s="52"/>
      <c r="FF434" s="52"/>
      <c r="FG434" s="52"/>
      <c r="FH434" s="52"/>
      <c r="FI434" s="52"/>
      <c r="FJ434" s="52"/>
      <c r="FK434" s="52"/>
      <c r="FL434" s="52"/>
      <c r="FM434" s="52"/>
      <c r="FN434" s="52"/>
      <c r="FO434" s="52"/>
      <c r="FP434" s="52"/>
      <c r="FQ434" s="52"/>
      <c r="FR434" s="52"/>
      <c r="FS434" s="52"/>
      <c r="FT434" s="52"/>
      <c r="FU434" s="52"/>
      <c r="FV434" s="52"/>
      <c r="FW434" s="52"/>
      <c r="FX434" s="52"/>
      <c r="FY434" s="52"/>
      <c r="FZ434" s="52"/>
      <c r="GA434" s="52"/>
      <c r="GB434" s="52"/>
      <c r="GC434" s="52"/>
      <c r="GD434" s="52"/>
      <c r="GE434" s="52"/>
      <c r="GF434" s="52"/>
      <c r="GG434" s="52"/>
      <c r="GH434" s="52"/>
      <c r="GI434" s="52"/>
      <c r="GJ434" s="52"/>
      <c r="GK434" s="52"/>
      <c r="GL434" s="52"/>
      <c r="GM434" s="52"/>
      <c r="GN434" s="52"/>
      <c r="GO434" s="52"/>
      <c r="GP434" s="52"/>
      <c r="GQ434" s="52"/>
      <c r="GR434" s="52"/>
      <c r="GS434" s="52"/>
      <c r="GT434" s="52"/>
      <c r="GU434" s="52"/>
      <c r="GV434" s="52"/>
      <c r="GW434" s="52"/>
      <c r="GX434" s="52"/>
      <c r="GY434" s="52"/>
      <c r="GZ434" s="52"/>
      <c r="HA434" s="52"/>
      <c r="HB434" s="52"/>
      <c r="HC434" s="52"/>
      <c r="HD434" s="52"/>
      <c r="HE434" s="52"/>
      <c r="HF434" s="52"/>
      <c r="HG434" s="52"/>
      <c r="HH434" s="52"/>
      <c r="HI434" s="52"/>
      <c r="HJ434" s="52"/>
      <c r="HK434" s="52"/>
      <c r="HL434" s="52"/>
      <c r="HM434" s="52"/>
      <c r="HN434" s="52"/>
      <c r="HO434" s="52"/>
      <c r="HP434" s="52"/>
      <c r="HQ434" s="52"/>
      <c r="HR434" s="52"/>
      <c r="HS434" s="52"/>
      <c r="HT434" s="52"/>
      <c r="HU434" s="52"/>
      <c r="HV434" s="52"/>
      <c r="HW434" s="52"/>
      <c r="HX434" s="52"/>
      <c r="HY434" s="52"/>
      <c r="HZ434" s="52"/>
      <c r="IA434" s="52"/>
      <c r="IB434" s="52"/>
      <c r="IC434" s="52"/>
      <c r="ID434" s="52"/>
      <c r="IE434" s="52"/>
      <c r="IF434" s="52"/>
      <c r="IG434" s="52"/>
      <c r="IH434" s="52"/>
      <c r="II434" s="52"/>
      <c r="IJ434" s="52"/>
      <c r="IK434" s="52"/>
      <c r="IL434" s="52"/>
    </row>
    <row r="435" spans="1:246" ht="20.25" customHeight="1">
      <c r="A435" s="257"/>
      <c r="B435" s="263"/>
      <c r="C435" s="261"/>
      <c r="D435" s="261"/>
      <c r="E435" s="259"/>
      <c r="F435" s="262"/>
      <c r="G435" s="52"/>
      <c r="H435" s="52"/>
      <c r="I435" s="52"/>
      <c r="J435" s="52"/>
      <c r="K435" s="52"/>
      <c r="L435" s="52"/>
      <c r="M435" s="52"/>
      <c r="N435" s="52"/>
      <c r="O435" s="52"/>
      <c r="P435" s="52"/>
      <c r="Q435" s="52"/>
      <c r="R435" s="52"/>
      <c r="S435" s="52"/>
      <c r="T435" s="52"/>
      <c r="U435" s="52"/>
      <c r="V435" s="52"/>
      <c r="W435" s="52"/>
      <c r="X435" s="52"/>
      <c r="Y435" s="52"/>
      <c r="Z435" s="52"/>
      <c r="AA435" s="52"/>
      <c r="AB435" s="52"/>
      <c r="AC435" s="52"/>
      <c r="AD435" s="52"/>
      <c r="AE435" s="52"/>
      <c r="AF435" s="52"/>
      <c r="AG435" s="52"/>
      <c r="AH435" s="52"/>
      <c r="AI435" s="52"/>
      <c r="AJ435" s="52"/>
      <c r="AK435" s="52"/>
      <c r="AL435" s="52"/>
      <c r="AM435" s="52"/>
      <c r="AN435" s="52"/>
      <c r="AO435" s="52"/>
      <c r="AP435" s="52"/>
      <c r="AQ435" s="52"/>
      <c r="AR435" s="52"/>
      <c r="AS435" s="52"/>
      <c r="AT435" s="52"/>
      <c r="AU435" s="52"/>
      <c r="AV435" s="52"/>
      <c r="AW435" s="52"/>
      <c r="AX435" s="52"/>
      <c r="AY435" s="52"/>
      <c r="AZ435" s="52"/>
      <c r="BA435" s="52"/>
      <c r="BB435" s="52"/>
      <c r="BC435" s="52"/>
      <c r="BD435" s="52"/>
      <c r="BE435" s="52"/>
      <c r="BF435" s="52"/>
      <c r="BG435" s="52"/>
      <c r="BH435" s="52"/>
      <c r="BI435" s="52"/>
      <c r="BJ435" s="52"/>
      <c r="BK435" s="52"/>
      <c r="BL435" s="52"/>
      <c r="BM435" s="52"/>
      <c r="BN435" s="52"/>
      <c r="BO435" s="52"/>
      <c r="BP435" s="52"/>
      <c r="BQ435" s="52"/>
      <c r="BR435" s="52"/>
      <c r="BS435" s="52"/>
      <c r="BT435" s="52"/>
      <c r="BU435" s="52"/>
      <c r="BV435" s="52"/>
      <c r="BW435" s="52"/>
      <c r="BX435" s="52"/>
      <c r="BY435" s="52"/>
      <c r="BZ435" s="52"/>
      <c r="CA435" s="52"/>
      <c r="CB435" s="52"/>
      <c r="CC435" s="52"/>
      <c r="CD435" s="52"/>
      <c r="CE435" s="52"/>
      <c r="CF435" s="52"/>
      <c r="CG435" s="52"/>
      <c r="CH435" s="52"/>
      <c r="CI435" s="52"/>
      <c r="CJ435" s="52"/>
      <c r="CK435" s="52"/>
      <c r="CL435" s="52"/>
      <c r="CM435" s="52"/>
      <c r="CN435" s="52"/>
      <c r="CO435" s="52"/>
      <c r="CP435" s="52"/>
      <c r="CQ435" s="52"/>
      <c r="CR435" s="52"/>
      <c r="CS435" s="52"/>
      <c r="CT435" s="52"/>
      <c r="CU435" s="52"/>
      <c r="CV435" s="52"/>
      <c r="CW435" s="52"/>
      <c r="CX435" s="52"/>
      <c r="CY435" s="52"/>
      <c r="CZ435" s="52"/>
      <c r="DA435" s="52"/>
      <c r="DB435" s="52"/>
      <c r="DC435" s="52"/>
      <c r="DD435" s="52"/>
      <c r="DE435" s="52"/>
      <c r="DF435" s="52"/>
      <c r="DG435" s="52"/>
      <c r="DH435" s="52"/>
      <c r="DI435" s="52"/>
      <c r="DJ435" s="52"/>
      <c r="DK435" s="52"/>
      <c r="DL435" s="52"/>
      <c r="DM435" s="52"/>
      <c r="DN435" s="52"/>
      <c r="DO435" s="52"/>
      <c r="DP435" s="52"/>
      <c r="DQ435" s="52"/>
      <c r="DR435" s="52"/>
      <c r="DS435" s="52"/>
      <c r="DT435" s="52"/>
      <c r="DU435" s="52"/>
      <c r="DV435" s="52"/>
      <c r="DW435" s="52"/>
      <c r="DX435" s="52"/>
      <c r="DY435" s="52"/>
      <c r="DZ435" s="52"/>
      <c r="EA435" s="52"/>
      <c r="EB435" s="52"/>
      <c r="EC435" s="52"/>
      <c r="ED435" s="52"/>
      <c r="EE435" s="52"/>
      <c r="EF435" s="52"/>
      <c r="EG435" s="52"/>
      <c r="EH435" s="52"/>
      <c r="EI435" s="52"/>
      <c r="EJ435" s="52"/>
      <c r="EK435" s="52"/>
      <c r="EL435" s="52"/>
      <c r="EM435" s="52"/>
      <c r="EN435" s="52"/>
      <c r="EO435" s="52"/>
      <c r="EP435" s="52"/>
      <c r="EQ435" s="52"/>
      <c r="ER435" s="52"/>
      <c r="ES435" s="52"/>
      <c r="ET435" s="52"/>
      <c r="EU435" s="52"/>
      <c r="EV435" s="52"/>
      <c r="EW435" s="52"/>
      <c r="EX435" s="52"/>
      <c r="EY435" s="52"/>
      <c r="EZ435" s="52"/>
      <c r="FA435" s="52"/>
      <c r="FB435" s="52"/>
      <c r="FC435" s="52"/>
      <c r="FD435" s="52"/>
      <c r="FE435" s="52"/>
      <c r="FF435" s="52"/>
      <c r="FG435" s="52"/>
      <c r="FH435" s="52"/>
      <c r="FI435" s="52"/>
      <c r="FJ435" s="52"/>
      <c r="FK435" s="52"/>
      <c r="FL435" s="52"/>
      <c r="FM435" s="52"/>
      <c r="FN435" s="52"/>
      <c r="FO435" s="52"/>
      <c r="FP435" s="52"/>
      <c r="FQ435" s="52"/>
      <c r="FR435" s="52"/>
      <c r="FS435" s="52"/>
      <c r="FT435" s="52"/>
      <c r="FU435" s="52"/>
      <c r="FV435" s="52"/>
      <c r="FW435" s="52"/>
      <c r="FX435" s="52"/>
      <c r="FY435" s="52"/>
      <c r="FZ435" s="52"/>
      <c r="GA435" s="52"/>
      <c r="GB435" s="52"/>
      <c r="GC435" s="52"/>
      <c r="GD435" s="52"/>
      <c r="GE435" s="52"/>
      <c r="GF435" s="52"/>
      <c r="GG435" s="52"/>
      <c r="GH435" s="52"/>
      <c r="GI435" s="52"/>
      <c r="GJ435" s="52"/>
      <c r="GK435" s="52"/>
      <c r="GL435" s="52"/>
      <c r="GM435" s="52"/>
      <c r="GN435" s="52"/>
      <c r="GO435" s="52"/>
      <c r="GP435" s="52"/>
      <c r="GQ435" s="52"/>
      <c r="GR435" s="52"/>
      <c r="GS435" s="52"/>
      <c r="GT435" s="52"/>
      <c r="GU435" s="52"/>
      <c r="GV435" s="52"/>
      <c r="GW435" s="52"/>
      <c r="GX435" s="52"/>
      <c r="GY435" s="52"/>
      <c r="GZ435" s="52"/>
      <c r="HA435" s="52"/>
      <c r="HB435" s="52"/>
      <c r="HC435" s="52"/>
      <c r="HD435" s="52"/>
      <c r="HE435" s="52"/>
      <c r="HF435" s="52"/>
      <c r="HG435" s="52"/>
      <c r="HH435" s="52"/>
      <c r="HI435" s="52"/>
      <c r="HJ435" s="52"/>
      <c r="HK435" s="52"/>
      <c r="HL435" s="52"/>
      <c r="HM435" s="52"/>
      <c r="HN435" s="52"/>
      <c r="HO435" s="52"/>
      <c r="HP435" s="52"/>
      <c r="HQ435" s="52"/>
      <c r="HR435" s="52"/>
      <c r="HS435" s="52"/>
      <c r="HT435" s="52"/>
      <c r="HU435" s="52"/>
      <c r="HV435" s="52"/>
      <c r="HW435" s="52"/>
      <c r="HX435" s="52"/>
      <c r="HY435" s="52"/>
      <c r="HZ435" s="52"/>
      <c r="IA435" s="52"/>
      <c r="IB435" s="52"/>
      <c r="IC435" s="52"/>
      <c r="ID435" s="52"/>
      <c r="IE435" s="52"/>
      <c r="IF435" s="52"/>
      <c r="IG435" s="52"/>
      <c r="IH435" s="52"/>
      <c r="II435" s="52"/>
      <c r="IJ435" s="52"/>
      <c r="IK435" s="52"/>
      <c r="IL435" s="52"/>
    </row>
    <row r="436" spans="1:246" ht="20.25" customHeight="1">
      <c r="A436" s="257"/>
      <c r="B436" s="267" t="s">
        <v>592</v>
      </c>
      <c r="C436" s="261"/>
      <c r="D436" s="261"/>
      <c r="E436" s="259"/>
      <c r="F436" s="262">
        <f>F371</f>
        <v>0</v>
      </c>
      <c r="G436" s="52"/>
      <c r="H436" s="52"/>
      <c r="I436" s="52"/>
      <c r="J436" s="52"/>
      <c r="K436" s="52"/>
      <c r="L436" s="52"/>
      <c r="M436" s="52"/>
      <c r="N436" s="52"/>
      <c r="O436" s="52"/>
      <c r="P436" s="52"/>
      <c r="Q436" s="52"/>
      <c r="R436" s="52"/>
      <c r="S436" s="52"/>
      <c r="T436" s="52"/>
      <c r="U436" s="52"/>
      <c r="V436" s="52"/>
      <c r="W436" s="52"/>
      <c r="X436" s="52"/>
      <c r="Y436" s="52"/>
      <c r="Z436" s="52"/>
      <c r="AA436" s="52"/>
      <c r="AB436" s="52"/>
      <c r="AC436" s="52"/>
      <c r="AD436" s="52"/>
      <c r="AE436" s="52"/>
      <c r="AF436" s="52"/>
      <c r="AG436" s="52"/>
      <c r="AH436" s="52"/>
      <c r="AI436" s="52"/>
      <c r="AJ436" s="52"/>
      <c r="AK436" s="52"/>
      <c r="AL436" s="52"/>
      <c r="AM436" s="52"/>
      <c r="AN436" s="52"/>
      <c r="AO436" s="52"/>
      <c r="AP436" s="52"/>
      <c r="AQ436" s="52"/>
      <c r="AR436" s="52"/>
      <c r="AS436" s="52"/>
      <c r="AT436" s="52"/>
      <c r="AU436" s="52"/>
      <c r="AV436" s="52"/>
      <c r="AW436" s="52"/>
      <c r="AX436" s="52"/>
      <c r="AY436" s="52"/>
      <c r="AZ436" s="52"/>
      <c r="BA436" s="52"/>
      <c r="BB436" s="52"/>
      <c r="BC436" s="52"/>
      <c r="BD436" s="52"/>
      <c r="BE436" s="52"/>
      <c r="BF436" s="52"/>
      <c r="BG436" s="52"/>
      <c r="BH436" s="52"/>
      <c r="BI436" s="52"/>
      <c r="BJ436" s="52"/>
      <c r="BK436" s="52"/>
      <c r="BL436" s="52"/>
      <c r="BM436" s="52"/>
      <c r="BN436" s="52"/>
      <c r="BO436" s="52"/>
      <c r="BP436" s="52"/>
      <c r="BQ436" s="52"/>
      <c r="BR436" s="52"/>
      <c r="BS436" s="52"/>
      <c r="BT436" s="52"/>
      <c r="BU436" s="52"/>
      <c r="BV436" s="52"/>
      <c r="BW436" s="52"/>
      <c r="BX436" s="52"/>
      <c r="BY436" s="52"/>
      <c r="BZ436" s="52"/>
      <c r="CA436" s="52"/>
      <c r="CB436" s="52"/>
      <c r="CC436" s="52"/>
      <c r="CD436" s="52"/>
      <c r="CE436" s="52"/>
      <c r="CF436" s="52"/>
      <c r="CG436" s="52"/>
      <c r="CH436" s="52"/>
      <c r="CI436" s="52"/>
      <c r="CJ436" s="52"/>
      <c r="CK436" s="52"/>
      <c r="CL436" s="52"/>
      <c r="CM436" s="52"/>
      <c r="CN436" s="52"/>
      <c r="CO436" s="52"/>
      <c r="CP436" s="52"/>
      <c r="CQ436" s="52"/>
      <c r="CR436" s="52"/>
      <c r="CS436" s="52"/>
      <c r="CT436" s="52"/>
      <c r="CU436" s="52"/>
      <c r="CV436" s="52"/>
      <c r="CW436" s="52"/>
      <c r="CX436" s="52"/>
      <c r="CY436" s="52"/>
      <c r="CZ436" s="52"/>
      <c r="DA436" s="52"/>
      <c r="DB436" s="52"/>
      <c r="DC436" s="52"/>
      <c r="DD436" s="52"/>
      <c r="DE436" s="52"/>
      <c r="DF436" s="52"/>
      <c r="DG436" s="52"/>
      <c r="DH436" s="52"/>
      <c r="DI436" s="52"/>
      <c r="DJ436" s="52"/>
      <c r="DK436" s="52"/>
      <c r="DL436" s="52"/>
      <c r="DM436" s="52"/>
      <c r="DN436" s="52"/>
      <c r="DO436" s="52"/>
      <c r="DP436" s="52"/>
      <c r="DQ436" s="52"/>
      <c r="DR436" s="52"/>
      <c r="DS436" s="52"/>
      <c r="DT436" s="52"/>
      <c r="DU436" s="52"/>
      <c r="DV436" s="52"/>
      <c r="DW436" s="52"/>
      <c r="DX436" s="52"/>
      <c r="DY436" s="52"/>
      <c r="DZ436" s="52"/>
      <c r="EA436" s="52"/>
      <c r="EB436" s="52"/>
      <c r="EC436" s="52"/>
      <c r="ED436" s="52"/>
      <c r="EE436" s="52"/>
      <c r="EF436" s="52"/>
      <c r="EG436" s="52"/>
      <c r="EH436" s="52"/>
      <c r="EI436" s="52"/>
      <c r="EJ436" s="52"/>
      <c r="EK436" s="52"/>
      <c r="EL436" s="52"/>
      <c r="EM436" s="52"/>
      <c r="EN436" s="52"/>
      <c r="EO436" s="52"/>
      <c r="EP436" s="52"/>
      <c r="EQ436" s="52"/>
      <c r="ER436" s="52"/>
      <c r="ES436" s="52"/>
      <c r="ET436" s="52"/>
      <c r="EU436" s="52"/>
      <c r="EV436" s="52"/>
      <c r="EW436" s="52"/>
      <c r="EX436" s="52"/>
      <c r="EY436" s="52"/>
      <c r="EZ436" s="52"/>
      <c r="FA436" s="52"/>
      <c r="FB436" s="52"/>
      <c r="FC436" s="52"/>
      <c r="FD436" s="52"/>
      <c r="FE436" s="52"/>
      <c r="FF436" s="52"/>
      <c r="FG436" s="52"/>
      <c r="FH436" s="52"/>
      <c r="FI436" s="52"/>
      <c r="FJ436" s="52"/>
      <c r="FK436" s="52"/>
      <c r="FL436" s="52"/>
      <c r="FM436" s="52"/>
      <c r="FN436" s="52"/>
      <c r="FO436" s="52"/>
      <c r="FP436" s="52"/>
      <c r="FQ436" s="52"/>
      <c r="FR436" s="52"/>
      <c r="FS436" s="52"/>
      <c r="FT436" s="52"/>
      <c r="FU436" s="52"/>
      <c r="FV436" s="52"/>
      <c r="FW436" s="52"/>
      <c r="FX436" s="52"/>
      <c r="FY436" s="52"/>
      <c r="FZ436" s="52"/>
      <c r="GA436" s="52"/>
      <c r="GB436" s="52"/>
      <c r="GC436" s="52"/>
      <c r="GD436" s="52"/>
      <c r="GE436" s="52"/>
      <c r="GF436" s="52"/>
      <c r="GG436" s="52"/>
      <c r="GH436" s="52"/>
      <c r="GI436" s="52"/>
      <c r="GJ436" s="52"/>
      <c r="GK436" s="52"/>
      <c r="GL436" s="52"/>
      <c r="GM436" s="52"/>
      <c r="GN436" s="52"/>
      <c r="GO436" s="52"/>
      <c r="GP436" s="52"/>
      <c r="GQ436" s="52"/>
      <c r="GR436" s="52"/>
      <c r="GS436" s="52"/>
      <c r="GT436" s="52"/>
      <c r="GU436" s="52"/>
      <c r="GV436" s="52"/>
      <c r="GW436" s="52"/>
      <c r="GX436" s="52"/>
      <c r="GY436" s="52"/>
      <c r="GZ436" s="52"/>
      <c r="HA436" s="52"/>
      <c r="HB436" s="52"/>
      <c r="HC436" s="52"/>
      <c r="HD436" s="52"/>
      <c r="HE436" s="52"/>
      <c r="HF436" s="52"/>
      <c r="HG436" s="52"/>
      <c r="HH436" s="52"/>
      <c r="HI436" s="52"/>
      <c r="HJ436" s="52"/>
      <c r="HK436" s="52"/>
      <c r="HL436" s="52"/>
      <c r="HM436" s="52"/>
      <c r="HN436" s="52"/>
      <c r="HO436" s="52"/>
      <c r="HP436" s="52"/>
      <c r="HQ436" s="52"/>
      <c r="HR436" s="52"/>
      <c r="HS436" s="52"/>
      <c r="HT436" s="52"/>
      <c r="HU436" s="52"/>
      <c r="HV436" s="52"/>
      <c r="HW436" s="52"/>
      <c r="HX436" s="52"/>
      <c r="HY436" s="52"/>
      <c r="HZ436" s="52"/>
      <c r="IA436" s="52"/>
      <c r="IB436" s="52"/>
      <c r="IC436" s="52"/>
      <c r="ID436" s="52"/>
      <c r="IE436" s="52"/>
      <c r="IF436" s="52"/>
      <c r="IG436" s="52"/>
      <c r="IH436" s="52"/>
      <c r="II436" s="52"/>
      <c r="IJ436" s="52"/>
      <c r="IK436" s="52"/>
      <c r="IL436" s="52"/>
    </row>
    <row r="437" spans="1:246" ht="20.25" customHeight="1">
      <c r="A437" s="257"/>
      <c r="B437" s="267"/>
      <c r="C437" s="261"/>
      <c r="D437" s="261"/>
      <c r="E437" s="259"/>
      <c r="F437" s="262"/>
      <c r="G437" s="52"/>
      <c r="H437" s="52"/>
      <c r="I437" s="52"/>
      <c r="J437" s="52"/>
      <c r="K437" s="52"/>
      <c r="L437" s="52"/>
      <c r="M437" s="52"/>
      <c r="N437" s="52"/>
      <c r="O437" s="52"/>
      <c r="P437" s="52"/>
      <c r="Q437" s="52"/>
      <c r="R437" s="52"/>
      <c r="S437" s="52"/>
      <c r="T437" s="52"/>
      <c r="U437" s="52"/>
      <c r="V437" s="52"/>
      <c r="W437" s="52"/>
      <c r="X437" s="52"/>
      <c r="Y437" s="52"/>
      <c r="Z437" s="52"/>
      <c r="AA437" s="52"/>
      <c r="AB437" s="52"/>
      <c r="AC437" s="52"/>
      <c r="AD437" s="52"/>
      <c r="AE437" s="52"/>
      <c r="AF437" s="52"/>
      <c r="AG437" s="52"/>
      <c r="AH437" s="52"/>
      <c r="AI437" s="52"/>
      <c r="AJ437" s="52"/>
      <c r="AK437" s="52"/>
      <c r="AL437" s="52"/>
      <c r="AM437" s="52"/>
      <c r="AN437" s="52"/>
      <c r="AO437" s="52"/>
      <c r="AP437" s="52"/>
      <c r="AQ437" s="52"/>
      <c r="AR437" s="52"/>
      <c r="AS437" s="52"/>
      <c r="AT437" s="52"/>
      <c r="AU437" s="52"/>
      <c r="AV437" s="52"/>
      <c r="AW437" s="52"/>
      <c r="AX437" s="52"/>
      <c r="AY437" s="52"/>
      <c r="AZ437" s="52"/>
      <c r="BA437" s="52"/>
      <c r="BB437" s="52"/>
      <c r="BC437" s="52"/>
      <c r="BD437" s="52"/>
      <c r="BE437" s="52"/>
      <c r="BF437" s="52"/>
      <c r="BG437" s="52"/>
      <c r="BH437" s="52"/>
      <c r="BI437" s="52"/>
      <c r="BJ437" s="52"/>
      <c r="BK437" s="52"/>
      <c r="BL437" s="52"/>
      <c r="BM437" s="52"/>
      <c r="BN437" s="52"/>
      <c r="BO437" s="52"/>
      <c r="BP437" s="52"/>
      <c r="BQ437" s="52"/>
      <c r="BR437" s="52"/>
      <c r="BS437" s="52"/>
      <c r="BT437" s="52"/>
      <c r="BU437" s="52"/>
      <c r="BV437" s="52"/>
      <c r="BW437" s="52"/>
      <c r="BX437" s="52"/>
      <c r="BY437" s="52"/>
      <c r="BZ437" s="52"/>
      <c r="CA437" s="52"/>
      <c r="CB437" s="52"/>
      <c r="CC437" s="52"/>
      <c r="CD437" s="52"/>
      <c r="CE437" s="52"/>
      <c r="CF437" s="52"/>
      <c r="CG437" s="52"/>
      <c r="CH437" s="52"/>
      <c r="CI437" s="52"/>
      <c r="CJ437" s="52"/>
      <c r="CK437" s="52"/>
      <c r="CL437" s="52"/>
      <c r="CM437" s="52"/>
      <c r="CN437" s="52"/>
      <c r="CO437" s="52"/>
      <c r="CP437" s="52"/>
      <c r="CQ437" s="52"/>
      <c r="CR437" s="52"/>
      <c r="CS437" s="52"/>
      <c r="CT437" s="52"/>
      <c r="CU437" s="52"/>
      <c r="CV437" s="52"/>
      <c r="CW437" s="52"/>
      <c r="CX437" s="52"/>
      <c r="CY437" s="52"/>
      <c r="CZ437" s="52"/>
      <c r="DA437" s="52"/>
      <c r="DB437" s="52"/>
      <c r="DC437" s="52"/>
      <c r="DD437" s="52"/>
      <c r="DE437" s="52"/>
      <c r="DF437" s="52"/>
      <c r="DG437" s="52"/>
      <c r="DH437" s="52"/>
      <c r="DI437" s="52"/>
      <c r="DJ437" s="52"/>
      <c r="DK437" s="52"/>
      <c r="DL437" s="52"/>
      <c r="DM437" s="52"/>
      <c r="DN437" s="52"/>
      <c r="DO437" s="52"/>
      <c r="DP437" s="52"/>
      <c r="DQ437" s="52"/>
      <c r="DR437" s="52"/>
      <c r="DS437" s="52"/>
      <c r="DT437" s="52"/>
      <c r="DU437" s="52"/>
      <c r="DV437" s="52"/>
      <c r="DW437" s="52"/>
      <c r="DX437" s="52"/>
      <c r="DY437" s="52"/>
      <c r="DZ437" s="52"/>
      <c r="EA437" s="52"/>
      <c r="EB437" s="52"/>
      <c r="EC437" s="52"/>
      <c r="ED437" s="52"/>
      <c r="EE437" s="52"/>
      <c r="EF437" s="52"/>
      <c r="EG437" s="52"/>
      <c r="EH437" s="52"/>
      <c r="EI437" s="52"/>
      <c r="EJ437" s="52"/>
      <c r="EK437" s="52"/>
      <c r="EL437" s="52"/>
      <c r="EM437" s="52"/>
      <c r="EN437" s="52"/>
      <c r="EO437" s="52"/>
      <c r="EP437" s="52"/>
      <c r="EQ437" s="52"/>
      <c r="ER437" s="52"/>
      <c r="ES437" s="52"/>
      <c r="ET437" s="52"/>
      <c r="EU437" s="52"/>
      <c r="EV437" s="52"/>
      <c r="EW437" s="52"/>
      <c r="EX437" s="52"/>
      <c r="EY437" s="52"/>
      <c r="EZ437" s="52"/>
      <c r="FA437" s="52"/>
      <c r="FB437" s="52"/>
      <c r="FC437" s="52"/>
      <c r="FD437" s="52"/>
      <c r="FE437" s="52"/>
      <c r="FF437" s="52"/>
      <c r="FG437" s="52"/>
      <c r="FH437" s="52"/>
      <c r="FI437" s="52"/>
      <c r="FJ437" s="52"/>
      <c r="FK437" s="52"/>
      <c r="FL437" s="52"/>
      <c r="FM437" s="52"/>
      <c r="FN437" s="52"/>
      <c r="FO437" s="52"/>
      <c r="FP437" s="52"/>
      <c r="FQ437" s="52"/>
      <c r="FR437" s="52"/>
      <c r="FS437" s="52"/>
      <c r="FT437" s="52"/>
      <c r="FU437" s="52"/>
      <c r="FV437" s="52"/>
      <c r="FW437" s="52"/>
      <c r="FX437" s="52"/>
      <c r="FY437" s="52"/>
      <c r="FZ437" s="52"/>
      <c r="GA437" s="52"/>
      <c r="GB437" s="52"/>
      <c r="GC437" s="52"/>
      <c r="GD437" s="52"/>
      <c r="GE437" s="52"/>
      <c r="GF437" s="52"/>
      <c r="GG437" s="52"/>
      <c r="GH437" s="52"/>
      <c r="GI437" s="52"/>
      <c r="GJ437" s="52"/>
      <c r="GK437" s="52"/>
      <c r="GL437" s="52"/>
      <c r="GM437" s="52"/>
      <c r="GN437" s="52"/>
      <c r="GO437" s="52"/>
      <c r="GP437" s="52"/>
      <c r="GQ437" s="52"/>
      <c r="GR437" s="52"/>
      <c r="GS437" s="52"/>
      <c r="GT437" s="52"/>
      <c r="GU437" s="52"/>
      <c r="GV437" s="52"/>
      <c r="GW437" s="52"/>
      <c r="GX437" s="52"/>
      <c r="GY437" s="52"/>
      <c r="GZ437" s="52"/>
      <c r="HA437" s="52"/>
      <c r="HB437" s="52"/>
      <c r="HC437" s="52"/>
      <c r="HD437" s="52"/>
      <c r="HE437" s="52"/>
      <c r="HF437" s="52"/>
      <c r="HG437" s="52"/>
      <c r="HH437" s="52"/>
      <c r="HI437" s="52"/>
      <c r="HJ437" s="52"/>
      <c r="HK437" s="52"/>
      <c r="HL437" s="52"/>
      <c r="HM437" s="52"/>
      <c r="HN437" s="52"/>
      <c r="HO437" s="52"/>
      <c r="HP437" s="52"/>
      <c r="HQ437" s="52"/>
      <c r="HR437" s="52"/>
      <c r="HS437" s="52"/>
      <c r="HT437" s="52"/>
      <c r="HU437" s="52"/>
      <c r="HV437" s="52"/>
      <c r="HW437" s="52"/>
      <c r="HX437" s="52"/>
      <c r="HY437" s="52"/>
      <c r="HZ437" s="52"/>
      <c r="IA437" s="52"/>
      <c r="IB437" s="52"/>
      <c r="IC437" s="52"/>
      <c r="ID437" s="52"/>
      <c r="IE437" s="52"/>
      <c r="IF437" s="52"/>
      <c r="IG437" s="52"/>
      <c r="IH437" s="52"/>
      <c r="II437" s="52"/>
      <c r="IJ437" s="52"/>
      <c r="IK437" s="52"/>
      <c r="IL437" s="52"/>
    </row>
    <row r="438" spans="1:246" ht="20.25" customHeight="1">
      <c r="A438" s="257"/>
      <c r="B438" s="267"/>
      <c r="C438" s="261"/>
      <c r="D438" s="261"/>
      <c r="E438" s="259"/>
      <c r="F438" s="262"/>
      <c r="G438" s="52"/>
      <c r="H438" s="52"/>
      <c r="I438" s="52"/>
      <c r="J438" s="52"/>
      <c r="K438" s="52"/>
      <c r="L438" s="52"/>
      <c r="M438" s="52"/>
      <c r="N438" s="52"/>
      <c r="O438" s="52"/>
      <c r="P438" s="52"/>
      <c r="Q438" s="52"/>
      <c r="R438" s="52"/>
      <c r="S438" s="52"/>
      <c r="T438" s="52"/>
      <c r="U438" s="52"/>
      <c r="V438" s="52"/>
      <c r="W438" s="52"/>
      <c r="X438" s="52"/>
      <c r="Y438" s="52"/>
      <c r="Z438" s="52"/>
      <c r="AA438" s="52"/>
      <c r="AB438" s="52"/>
      <c r="AC438" s="52"/>
      <c r="AD438" s="52"/>
      <c r="AE438" s="52"/>
      <c r="AF438" s="52"/>
      <c r="AG438" s="52"/>
      <c r="AH438" s="52"/>
      <c r="AI438" s="52"/>
      <c r="AJ438" s="52"/>
      <c r="AK438" s="52"/>
      <c r="AL438" s="52"/>
      <c r="AM438" s="52"/>
      <c r="AN438" s="52"/>
      <c r="AO438" s="52"/>
      <c r="AP438" s="52"/>
      <c r="AQ438" s="52"/>
      <c r="AR438" s="52"/>
      <c r="AS438" s="52"/>
      <c r="AT438" s="52"/>
      <c r="AU438" s="52"/>
      <c r="AV438" s="52"/>
      <c r="AW438" s="52"/>
      <c r="AX438" s="52"/>
      <c r="AY438" s="52"/>
      <c r="AZ438" s="52"/>
      <c r="BA438" s="52"/>
      <c r="BB438" s="52"/>
      <c r="BC438" s="52"/>
      <c r="BD438" s="52"/>
      <c r="BE438" s="52"/>
      <c r="BF438" s="52"/>
      <c r="BG438" s="52"/>
      <c r="BH438" s="52"/>
      <c r="BI438" s="52"/>
      <c r="BJ438" s="52"/>
      <c r="BK438" s="52"/>
      <c r="BL438" s="52"/>
      <c r="BM438" s="52"/>
      <c r="BN438" s="52"/>
      <c r="BO438" s="52"/>
      <c r="BP438" s="52"/>
      <c r="BQ438" s="52"/>
      <c r="BR438" s="52"/>
      <c r="BS438" s="52"/>
      <c r="BT438" s="52"/>
      <c r="BU438" s="52"/>
      <c r="BV438" s="52"/>
      <c r="BW438" s="52"/>
      <c r="BX438" s="52"/>
      <c r="BY438" s="52"/>
      <c r="BZ438" s="52"/>
      <c r="CA438" s="52"/>
      <c r="CB438" s="52"/>
      <c r="CC438" s="52"/>
      <c r="CD438" s="52"/>
      <c r="CE438" s="52"/>
      <c r="CF438" s="52"/>
      <c r="CG438" s="52"/>
      <c r="CH438" s="52"/>
      <c r="CI438" s="52"/>
      <c r="CJ438" s="52"/>
      <c r="CK438" s="52"/>
      <c r="CL438" s="52"/>
      <c r="CM438" s="52"/>
      <c r="CN438" s="52"/>
      <c r="CO438" s="52"/>
      <c r="CP438" s="52"/>
      <c r="CQ438" s="52"/>
      <c r="CR438" s="52"/>
      <c r="CS438" s="52"/>
      <c r="CT438" s="52"/>
      <c r="CU438" s="52"/>
      <c r="CV438" s="52"/>
      <c r="CW438" s="52"/>
      <c r="CX438" s="52"/>
      <c r="CY438" s="52"/>
      <c r="CZ438" s="52"/>
      <c r="DA438" s="52"/>
      <c r="DB438" s="52"/>
      <c r="DC438" s="52"/>
      <c r="DD438" s="52"/>
      <c r="DE438" s="52"/>
      <c r="DF438" s="52"/>
      <c r="DG438" s="52"/>
      <c r="DH438" s="52"/>
      <c r="DI438" s="52"/>
      <c r="DJ438" s="52"/>
      <c r="DK438" s="52"/>
      <c r="DL438" s="52"/>
      <c r="DM438" s="52"/>
      <c r="DN438" s="52"/>
      <c r="DO438" s="52"/>
      <c r="DP438" s="52"/>
      <c r="DQ438" s="52"/>
      <c r="DR438" s="52"/>
      <c r="DS438" s="52"/>
      <c r="DT438" s="52"/>
      <c r="DU438" s="52"/>
      <c r="DV438" s="52"/>
      <c r="DW438" s="52"/>
      <c r="DX438" s="52"/>
      <c r="DY438" s="52"/>
      <c r="DZ438" s="52"/>
      <c r="EA438" s="52"/>
      <c r="EB438" s="52"/>
      <c r="EC438" s="52"/>
      <c r="ED438" s="52"/>
      <c r="EE438" s="52"/>
      <c r="EF438" s="52"/>
      <c r="EG438" s="52"/>
      <c r="EH438" s="52"/>
      <c r="EI438" s="52"/>
      <c r="EJ438" s="52"/>
      <c r="EK438" s="52"/>
      <c r="EL438" s="52"/>
      <c r="EM438" s="52"/>
      <c r="EN438" s="52"/>
      <c r="EO438" s="52"/>
      <c r="EP438" s="52"/>
      <c r="EQ438" s="52"/>
      <c r="ER438" s="52"/>
      <c r="ES438" s="52"/>
      <c r="ET438" s="52"/>
      <c r="EU438" s="52"/>
      <c r="EV438" s="52"/>
      <c r="EW438" s="52"/>
      <c r="EX438" s="52"/>
      <c r="EY438" s="52"/>
      <c r="EZ438" s="52"/>
      <c r="FA438" s="52"/>
      <c r="FB438" s="52"/>
      <c r="FC438" s="52"/>
      <c r="FD438" s="52"/>
      <c r="FE438" s="52"/>
      <c r="FF438" s="52"/>
      <c r="FG438" s="52"/>
      <c r="FH438" s="52"/>
      <c r="FI438" s="52"/>
      <c r="FJ438" s="52"/>
      <c r="FK438" s="52"/>
      <c r="FL438" s="52"/>
      <c r="FM438" s="52"/>
      <c r="FN438" s="52"/>
      <c r="FO438" s="52"/>
      <c r="FP438" s="52"/>
      <c r="FQ438" s="52"/>
      <c r="FR438" s="52"/>
      <c r="FS438" s="52"/>
      <c r="FT438" s="52"/>
      <c r="FU438" s="52"/>
      <c r="FV438" s="52"/>
      <c r="FW438" s="52"/>
      <c r="FX438" s="52"/>
      <c r="FY438" s="52"/>
      <c r="FZ438" s="52"/>
      <c r="GA438" s="52"/>
      <c r="GB438" s="52"/>
      <c r="GC438" s="52"/>
      <c r="GD438" s="52"/>
      <c r="GE438" s="52"/>
      <c r="GF438" s="52"/>
      <c r="GG438" s="52"/>
      <c r="GH438" s="52"/>
      <c r="GI438" s="52"/>
      <c r="GJ438" s="52"/>
      <c r="GK438" s="52"/>
      <c r="GL438" s="52"/>
      <c r="GM438" s="52"/>
      <c r="GN438" s="52"/>
      <c r="GO438" s="52"/>
      <c r="GP438" s="52"/>
      <c r="GQ438" s="52"/>
      <c r="GR438" s="52"/>
      <c r="GS438" s="52"/>
      <c r="GT438" s="52"/>
      <c r="GU438" s="52"/>
      <c r="GV438" s="52"/>
      <c r="GW438" s="52"/>
      <c r="GX438" s="52"/>
      <c r="GY438" s="52"/>
      <c r="GZ438" s="52"/>
      <c r="HA438" s="52"/>
      <c r="HB438" s="52"/>
      <c r="HC438" s="52"/>
      <c r="HD438" s="52"/>
      <c r="HE438" s="52"/>
      <c r="HF438" s="52"/>
      <c r="HG438" s="52"/>
      <c r="HH438" s="52"/>
      <c r="HI438" s="52"/>
      <c r="HJ438" s="52"/>
      <c r="HK438" s="52"/>
      <c r="HL438" s="52"/>
      <c r="HM438" s="52"/>
      <c r="HN438" s="52"/>
      <c r="HO438" s="52"/>
      <c r="HP438" s="52"/>
      <c r="HQ438" s="52"/>
      <c r="HR438" s="52"/>
      <c r="HS438" s="52"/>
      <c r="HT438" s="52"/>
      <c r="HU438" s="52"/>
      <c r="HV438" s="52"/>
      <c r="HW438" s="52"/>
      <c r="HX438" s="52"/>
      <c r="HY438" s="52"/>
      <c r="HZ438" s="52"/>
      <c r="IA438" s="52"/>
      <c r="IB438" s="52"/>
      <c r="IC438" s="52"/>
      <c r="ID438" s="52"/>
      <c r="IE438" s="52"/>
      <c r="IF438" s="52"/>
      <c r="IG438" s="52"/>
      <c r="IH438" s="52"/>
      <c r="II438" s="52"/>
      <c r="IJ438" s="52"/>
      <c r="IK438" s="52"/>
      <c r="IL438" s="52"/>
    </row>
    <row r="439" spans="1:246" ht="20.25" customHeight="1">
      <c r="A439" s="257"/>
      <c r="B439" s="267"/>
      <c r="C439" s="261"/>
      <c r="D439" s="261"/>
      <c r="E439" s="259"/>
      <c r="F439" s="262"/>
      <c r="G439" s="52"/>
      <c r="H439" s="52"/>
      <c r="I439" s="52"/>
      <c r="J439" s="52"/>
      <c r="K439" s="52"/>
      <c r="L439" s="52"/>
      <c r="M439" s="52"/>
      <c r="N439" s="52"/>
      <c r="O439" s="52"/>
      <c r="P439" s="52"/>
      <c r="Q439" s="52"/>
      <c r="R439" s="52"/>
      <c r="S439" s="52"/>
      <c r="T439" s="52"/>
      <c r="U439" s="52"/>
      <c r="V439" s="52"/>
      <c r="W439" s="52"/>
      <c r="X439" s="52"/>
      <c r="Y439" s="52"/>
      <c r="Z439" s="52"/>
      <c r="AA439" s="52"/>
      <c r="AB439" s="52"/>
      <c r="AC439" s="52"/>
      <c r="AD439" s="52"/>
      <c r="AE439" s="52"/>
      <c r="AF439" s="52"/>
      <c r="AG439" s="52"/>
      <c r="AH439" s="52"/>
      <c r="AI439" s="52"/>
      <c r="AJ439" s="52"/>
      <c r="AK439" s="52"/>
      <c r="AL439" s="52"/>
      <c r="AM439" s="52"/>
      <c r="AN439" s="52"/>
      <c r="AO439" s="52"/>
      <c r="AP439" s="52"/>
      <c r="AQ439" s="52"/>
      <c r="AR439" s="52"/>
      <c r="AS439" s="52"/>
      <c r="AT439" s="52"/>
      <c r="AU439" s="52"/>
      <c r="AV439" s="52"/>
      <c r="AW439" s="52"/>
      <c r="AX439" s="52"/>
      <c r="AY439" s="52"/>
      <c r="AZ439" s="52"/>
      <c r="BA439" s="52"/>
      <c r="BB439" s="52"/>
      <c r="BC439" s="52"/>
      <c r="BD439" s="52"/>
      <c r="BE439" s="52"/>
      <c r="BF439" s="52"/>
      <c r="BG439" s="52"/>
      <c r="BH439" s="52"/>
      <c r="BI439" s="52"/>
      <c r="BJ439" s="52"/>
      <c r="BK439" s="52"/>
      <c r="BL439" s="52"/>
      <c r="BM439" s="52"/>
      <c r="BN439" s="52"/>
      <c r="BO439" s="52"/>
      <c r="BP439" s="52"/>
      <c r="BQ439" s="52"/>
      <c r="BR439" s="52"/>
      <c r="BS439" s="52"/>
      <c r="BT439" s="52"/>
      <c r="BU439" s="52"/>
      <c r="BV439" s="52"/>
      <c r="BW439" s="52"/>
      <c r="BX439" s="52"/>
      <c r="BY439" s="52"/>
      <c r="BZ439" s="52"/>
      <c r="CA439" s="52"/>
      <c r="CB439" s="52"/>
      <c r="CC439" s="52"/>
      <c r="CD439" s="52"/>
      <c r="CE439" s="52"/>
      <c r="CF439" s="52"/>
      <c r="CG439" s="52"/>
      <c r="CH439" s="52"/>
      <c r="CI439" s="52"/>
      <c r="CJ439" s="52"/>
      <c r="CK439" s="52"/>
      <c r="CL439" s="52"/>
      <c r="CM439" s="52"/>
      <c r="CN439" s="52"/>
      <c r="CO439" s="52"/>
      <c r="CP439" s="52"/>
      <c r="CQ439" s="52"/>
      <c r="CR439" s="52"/>
      <c r="CS439" s="52"/>
      <c r="CT439" s="52"/>
      <c r="CU439" s="52"/>
      <c r="CV439" s="52"/>
      <c r="CW439" s="52"/>
      <c r="CX439" s="52"/>
      <c r="CY439" s="52"/>
      <c r="CZ439" s="52"/>
      <c r="DA439" s="52"/>
      <c r="DB439" s="52"/>
      <c r="DC439" s="52"/>
      <c r="DD439" s="52"/>
      <c r="DE439" s="52"/>
      <c r="DF439" s="52"/>
      <c r="DG439" s="52"/>
      <c r="DH439" s="52"/>
      <c r="DI439" s="52"/>
      <c r="DJ439" s="52"/>
      <c r="DK439" s="52"/>
      <c r="DL439" s="52"/>
      <c r="DM439" s="52"/>
      <c r="DN439" s="52"/>
      <c r="DO439" s="52"/>
      <c r="DP439" s="52"/>
      <c r="DQ439" s="52"/>
      <c r="DR439" s="52"/>
      <c r="DS439" s="52"/>
      <c r="DT439" s="52"/>
      <c r="DU439" s="52"/>
      <c r="DV439" s="52"/>
      <c r="DW439" s="52"/>
      <c r="DX439" s="52"/>
      <c r="DY439" s="52"/>
      <c r="DZ439" s="52"/>
      <c r="EA439" s="52"/>
      <c r="EB439" s="52"/>
      <c r="EC439" s="52"/>
      <c r="ED439" s="52"/>
      <c r="EE439" s="52"/>
      <c r="EF439" s="52"/>
      <c r="EG439" s="52"/>
      <c r="EH439" s="52"/>
      <c r="EI439" s="52"/>
      <c r="EJ439" s="52"/>
      <c r="EK439" s="52"/>
      <c r="EL439" s="52"/>
      <c r="EM439" s="52"/>
      <c r="EN439" s="52"/>
      <c r="EO439" s="52"/>
      <c r="EP439" s="52"/>
      <c r="EQ439" s="52"/>
      <c r="ER439" s="52"/>
      <c r="ES439" s="52"/>
      <c r="ET439" s="52"/>
      <c r="EU439" s="52"/>
      <c r="EV439" s="52"/>
      <c r="EW439" s="52"/>
      <c r="EX439" s="52"/>
      <c r="EY439" s="52"/>
      <c r="EZ439" s="52"/>
      <c r="FA439" s="52"/>
      <c r="FB439" s="52"/>
      <c r="FC439" s="52"/>
      <c r="FD439" s="52"/>
      <c r="FE439" s="52"/>
      <c r="FF439" s="52"/>
      <c r="FG439" s="52"/>
      <c r="FH439" s="52"/>
      <c r="FI439" s="52"/>
      <c r="FJ439" s="52"/>
      <c r="FK439" s="52"/>
      <c r="FL439" s="52"/>
      <c r="FM439" s="52"/>
      <c r="FN439" s="52"/>
      <c r="FO439" s="52"/>
      <c r="FP439" s="52"/>
      <c r="FQ439" s="52"/>
      <c r="FR439" s="52"/>
      <c r="FS439" s="52"/>
      <c r="FT439" s="52"/>
      <c r="FU439" s="52"/>
      <c r="FV439" s="52"/>
      <c r="FW439" s="52"/>
      <c r="FX439" s="52"/>
      <c r="FY439" s="52"/>
      <c r="FZ439" s="52"/>
      <c r="GA439" s="52"/>
      <c r="GB439" s="52"/>
      <c r="GC439" s="52"/>
      <c r="GD439" s="52"/>
      <c r="GE439" s="52"/>
      <c r="GF439" s="52"/>
      <c r="GG439" s="52"/>
      <c r="GH439" s="52"/>
      <c r="GI439" s="52"/>
      <c r="GJ439" s="52"/>
      <c r="GK439" s="52"/>
      <c r="GL439" s="52"/>
      <c r="GM439" s="52"/>
      <c r="GN439" s="52"/>
      <c r="GO439" s="52"/>
      <c r="GP439" s="52"/>
      <c r="GQ439" s="52"/>
      <c r="GR439" s="52"/>
      <c r="GS439" s="52"/>
      <c r="GT439" s="52"/>
      <c r="GU439" s="52"/>
      <c r="GV439" s="52"/>
      <c r="GW439" s="52"/>
      <c r="GX439" s="52"/>
      <c r="GY439" s="52"/>
      <c r="GZ439" s="52"/>
      <c r="HA439" s="52"/>
      <c r="HB439" s="52"/>
      <c r="HC439" s="52"/>
      <c r="HD439" s="52"/>
      <c r="HE439" s="52"/>
      <c r="HF439" s="52"/>
      <c r="HG439" s="52"/>
      <c r="HH439" s="52"/>
      <c r="HI439" s="52"/>
      <c r="HJ439" s="52"/>
      <c r="HK439" s="52"/>
      <c r="HL439" s="52"/>
      <c r="HM439" s="52"/>
      <c r="HN439" s="52"/>
      <c r="HO439" s="52"/>
      <c r="HP439" s="52"/>
      <c r="HQ439" s="52"/>
      <c r="HR439" s="52"/>
      <c r="HS439" s="52"/>
      <c r="HT439" s="52"/>
      <c r="HU439" s="52"/>
      <c r="HV439" s="52"/>
      <c r="HW439" s="52"/>
      <c r="HX439" s="52"/>
      <c r="HY439" s="52"/>
      <c r="HZ439" s="52"/>
      <c r="IA439" s="52"/>
      <c r="IB439" s="52"/>
      <c r="IC439" s="52"/>
      <c r="ID439" s="52"/>
      <c r="IE439" s="52"/>
      <c r="IF439" s="52"/>
      <c r="IG439" s="52"/>
      <c r="IH439" s="52"/>
      <c r="II439" s="52"/>
      <c r="IJ439" s="52"/>
      <c r="IK439" s="52"/>
      <c r="IL439" s="52"/>
    </row>
    <row r="440" spans="1:246" ht="20.25" customHeight="1">
      <c r="A440" s="257"/>
      <c r="B440" s="267" t="s">
        <v>618</v>
      </c>
      <c r="C440" s="261"/>
      <c r="D440" s="261"/>
      <c r="E440" s="259"/>
      <c r="F440" s="262">
        <f>F416</f>
        <v>15731.550000000001</v>
      </c>
      <c r="G440" s="52"/>
      <c r="H440" s="52"/>
      <c r="I440" s="52"/>
      <c r="J440" s="52"/>
      <c r="K440" s="52"/>
      <c r="L440" s="52"/>
      <c r="M440" s="52"/>
      <c r="N440" s="52"/>
      <c r="O440" s="52"/>
      <c r="P440" s="52"/>
      <c r="Q440" s="52"/>
      <c r="R440" s="52"/>
      <c r="S440" s="52"/>
      <c r="T440" s="52"/>
      <c r="U440" s="52"/>
      <c r="V440" s="52"/>
      <c r="W440" s="52"/>
      <c r="X440" s="52"/>
      <c r="Y440" s="52"/>
      <c r="Z440" s="52"/>
      <c r="AA440" s="52"/>
      <c r="AB440" s="52"/>
      <c r="AC440" s="52"/>
      <c r="AD440" s="52"/>
      <c r="AE440" s="52"/>
      <c r="AF440" s="52"/>
      <c r="AG440" s="52"/>
      <c r="AH440" s="52"/>
      <c r="AI440" s="52"/>
      <c r="AJ440" s="52"/>
      <c r="AK440" s="52"/>
      <c r="AL440" s="52"/>
      <c r="AM440" s="52"/>
      <c r="AN440" s="52"/>
      <c r="AO440" s="52"/>
      <c r="AP440" s="52"/>
      <c r="AQ440" s="52"/>
      <c r="AR440" s="52"/>
      <c r="AS440" s="52"/>
      <c r="AT440" s="52"/>
      <c r="AU440" s="52"/>
      <c r="AV440" s="52"/>
      <c r="AW440" s="52"/>
      <c r="AX440" s="52"/>
      <c r="AY440" s="52"/>
      <c r="AZ440" s="52"/>
      <c r="BA440" s="52"/>
      <c r="BB440" s="52"/>
      <c r="BC440" s="52"/>
      <c r="BD440" s="52"/>
      <c r="BE440" s="52"/>
      <c r="BF440" s="52"/>
      <c r="BG440" s="52"/>
      <c r="BH440" s="52"/>
      <c r="BI440" s="52"/>
      <c r="BJ440" s="52"/>
      <c r="BK440" s="52"/>
      <c r="BL440" s="52"/>
      <c r="BM440" s="52"/>
      <c r="BN440" s="52"/>
      <c r="BO440" s="52"/>
      <c r="BP440" s="52"/>
      <c r="BQ440" s="52"/>
      <c r="BR440" s="52"/>
      <c r="BS440" s="52"/>
      <c r="BT440" s="52"/>
      <c r="BU440" s="52"/>
      <c r="BV440" s="52"/>
      <c r="BW440" s="52"/>
      <c r="BX440" s="52"/>
      <c r="BY440" s="52"/>
      <c r="BZ440" s="52"/>
      <c r="CA440" s="52"/>
      <c r="CB440" s="52"/>
      <c r="CC440" s="52"/>
      <c r="CD440" s="52"/>
      <c r="CE440" s="52"/>
      <c r="CF440" s="52"/>
      <c r="CG440" s="52"/>
      <c r="CH440" s="52"/>
      <c r="CI440" s="52"/>
      <c r="CJ440" s="52"/>
      <c r="CK440" s="52"/>
      <c r="CL440" s="52"/>
      <c r="CM440" s="52"/>
      <c r="CN440" s="52"/>
      <c r="CO440" s="52"/>
      <c r="CP440" s="52"/>
      <c r="CQ440" s="52"/>
      <c r="CR440" s="52"/>
      <c r="CS440" s="52"/>
      <c r="CT440" s="52"/>
      <c r="CU440" s="52"/>
      <c r="CV440" s="52"/>
      <c r="CW440" s="52"/>
      <c r="CX440" s="52"/>
      <c r="CY440" s="52"/>
      <c r="CZ440" s="52"/>
      <c r="DA440" s="52"/>
      <c r="DB440" s="52"/>
      <c r="DC440" s="52"/>
      <c r="DD440" s="52"/>
      <c r="DE440" s="52"/>
      <c r="DF440" s="52"/>
      <c r="DG440" s="52"/>
      <c r="DH440" s="52"/>
      <c r="DI440" s="52"/>
      <c r="DJ440" s="52"/>
      <c r="DK440" s="52"/>
      <c r="DL440" s="52"/>
      <c r="DM440" s="52"/>
      <c r="DN440" s="52"/>
      <c r="DO440" s="52"/>
      <c r="DP440" s="52"/>
      <c r="DQ440" s="52"/>
      <c r="DR440" s="52"/>
      <c r="DS440" s="52"/>
      <c r="DT440" s="52"/>
      <c r="DU440" s="52"/>
      <c r="DV440" s="52"/>
      <c r="DW440" s="52"/>
      <c r="DX440" s="52"/>
      <c r="DY440" s="52"/>
      <c r="DZ440" s="52"/>
      <c r="EA440" s="52"/>
      <c r="EB440" s="52"/>
      <c r="EC440" s="52"/>
      <c r="ED440" s="52"/>
      <c r="EE440" s="52"/>
      <c r="EF440" s="52"/>
      <c r="EG440" s="52"/>
      <c r="EH440" s="52"/>
      <c r="EI440" s="52"/>
      <c r="EJ440" s="52"/>
      <c r="EK440" s="52"/>
      <c r="EL440" s="52"/>
      <c r="EM440" s="52"/>
      <c r="EN440" s="52"/>
      <c r="EO440" s="52"/>
      <c r="EP440" s="52"/>
      <c r="EQ440" s="52"/>
      <c r="ER440" s="52"/>
      <c r="ES440" s="52"/>
      <c r="ET440" s="52"/>
      <c r="EU440" s="52"/>
      <c r="EV440" s="52"/>
      <c r="EW440" s="52"/>
      <c r="EX440" s="52"/>
      <c r="EY440" s="52"/>
      <c r="EZ440" s="52"/>
      <c r="FA440" s="52"/>
      <c r="FB440" s="52"/>
      <c r="FC440" s="52"/>
      <c r="FD440" s="52"/>
      <c r="FE440" s="52"/>
      <c r="FF440" s="52"/>
      <c r="FG440" s="52"/>
      <c r="FH440" s="52"/>
      <c r="FI440" s="52"/>
      <c r="FJ440" s="52"/>
      <c r="FK440" s="52"/>
      <c r="FL440" s="52"/>
      <c r="FM440" s="52"/>
      <c r="FN440" s="52"/>
      <c r="FO440" s="52"/>
      <c r="FP440" s="52"/>
      <c r="FQ440" s="52"/>
      <c r="FR440" s="52"/>
      <c r="FS440" s="52"/>
      <c r="FT440" s="52"/>
      <c r="FU440" s="52"/>
      <c r="FV440" s="52"/>
      <c r="FW440" s="52"/>
      <c r="FX440" s="52"/>
      <c r="FY440" s="52"/>
      <c r="FZ440" s="52"/>
      <c r="GA440" s="52"/>
      <c r="GB440" s="52"/>
      <c r="GC440" s="52"/>
      <c r="GD440" s="52"/>
      <c r="GE440" s="52"/>
      <c r="GF440" s="52"/>
      <c r="GG440" s="52"/>
      <c r="GH440" s="52"/>
      <c r="GI440" s="52"/>
      <c r="GJ440" s="52"/>
      <c r="GK440" s="52"/>
      <c r="GL440" s="52"/>
      <c r="GM440" s="52"/>
      <c r="GN440" s="52"/>
      <c r="GO440" s="52"/>
      <c r="GP440" s="52"/>
      <c r="GQ440" s="52"/>
      <c r="GR440" s="52"/>
      <c r="GS440" s="52"/>
      <c r="GT440" s="52"/>
      <c r="GU440" s="52"/>
      <c r="GV440" s="52"/>
      <c r="GW440" s="52"/>
      <c r="GX440" s="52"/>
      <c r="GY440" s="52"/>
      <c r="GZ440" s="52"/>
      <c r="HA440" s="52"/>
      <c r="HB440" s="52"/>
      <c r="HC440" s="52"/>
      <c r="HD440" s="52"/>
      <c r="HE440" s="52"/>
      <c r="HF440" s="52"/>
      <c r="HG440" s="52"/>
      <c r="HH440" s="52"/>
      <c r="HI440" s="52"/>
      <c r="HJ440" s="52"/>
      <c r="HK440" s="52"/>
      <c r="HL440" s="52"/>
      <c r="HM440" s="52"/>
      <c r="HN440" s="52"/>
      <c r="HO440" s="52"/>
      <c r="HP440" s="52"/>
      <c r="HQ440" s="52"/>
      <c r="HR440" s="52"/>
      <c r="HS440" s="52"/>
      <c r="HT440" s="52"/>
      <c r="HU440" s="52"/>
      <c r="HV440" s="52"/>
      <c r="HW440" s="52"/>
      <c r="HX440" s="52"/>
      <c r="HY440" s="52"/>
      <c r="HZ440" s="52"/>
      <c r="IA440" s="52"/>
      <c r="IB440" s="52"/>
      <c r="IC440" s="52"/>
      <c r="ID440" s="52"/>
      <c r="IE440" s="52"/>
      <c r="IF440" s="52"/>
      <c r="IG440" s="52"/>
      <c r="IH440" s="52"/>
      <c r="II440" s="52"/>
      <c r="IJ440" s="52"/>
      <c r="IK440" s="52"/>
      <c r="IL440" s="52"/>
    </row>
    <row r="441" spans="1:246" ht="20.25" customHeight="1">
      <c r="A441" s="257"/>
      <c r="B441" s="267"/>
      <c r="C441" s="261"/>
      <c r="D441" s="261"/>
      <c r="E441" s="259"/>
      <c r="F441" s="262"/>
      <c r="G441" s="52"/>
      <c r="H441" s="52"/>
      <c r="I441" s="52"/>
      <c r="J441" s="52"/>
      <c r="K441" s="52"/>
      <c r="L441" s="52"/>
      <c r="M441" s="52"/>
      <c r="N441" s="52"/>
      <c r="O441" s="52"/>
      <c r="P441" s="52"/>
      <c r="Q441" s="52"/>
      <c r="R441" s="52"/>
      <c r="S441" s="52"/>
      <c r="T441" s="52"/>
      <c r="U441" s="52"/>
      <c r="V441" s="52"/>
      <c r="W441" s="52"/>
      <c r="X441" s="52"/>
      <c r="Y441" s="52"/>
      <c r="Z441" s="52"/>
      <c r="AA441" s="52"/>
      <c r="AB441" s="52"/>
      <c r="AC441" s="52"/>
      <c r="AD441" s="52"/>
      <c r="AE441" s="52"/>
      <c r="AF441" s="52"/>
      <c r="AG441" s="52"/>
      <c r="AH441" s="52"/>
      <c r="AI441" s="52"/>
      <c r="AJ441" s="52"/>
      <c r="AK441" s="52"/>
      <c r="AL441" s="52"/>
      <c r="AM441" s="52"/>
      <c r="AN441" s="52"/>
      <c r="AO441" s="52"/>
      <c r="AP441" s="52"/>
      <c r="AQ441" s="52"/>
      <c r="AR441" s="52"/>
      <c r="AS441" s="52"/>
      <c r="AT441" s="52"/>
      <c r="AU441" s="52"/>
      <c r="AV441" s="52"/>
      <c r="AW441" s="52"/>
      <c r="AX441" s="52"/>
      <c r="AY441" s="52"/>
      <c r="AZ441" s="52"/>
      <c r="BA441" s="52"/>
      <c r="BB441" s="52"/>
      <c r="BC441" s="52"/>
      <c r="BD441" s="52"/>
      <c r="BE441" s="52"/>
      <c r="BF441" s="52"/>
      <c r="BG441" s="52"/>
      <c r="BH441" s="52"/>
      <c r="BI441" s="52"/>
      <c r="BJ441" s="52"/>
      <c r="BK441" s="52"/>
      <c r="BL441" s="52"/>
      <c r="BM441" s="52"/>
      <c r="BN441" s="52"/>
      <c r="BO441" s="52"/>
      <c r="BP441" s="52"/>
      <c r="BQ441" s="52"/>
      <c r="BR441" s="52"/>
      <c r="BS441" s="52"/>
      <c r="BT441" s="52"/>
      <c r="BU441" s="52"/>
      <c r="BV441" s="52"/>
      <c r="BW441" s="52"/>
      <c r="BX441" s="52"/>
      <c r="BY441" s="52"/>
      <c r="BZ441" s="52"/>
      <c r="CA441" s="52"/>
      <c r="CB441" s="52"/>
      <c r="CC441" s="52"/>
      <c r="CD441" s="52"/>
      <c r="CE441" s="52"/>
      <c r="CF441" s="52"/>
      <c r="CG441" s="52"/>
      <c r="CH441" s="52"/>
      <c r="CI441" s="52"/>
      <c r="CJ441" s="52"/>
      <c r="CK441" s="52"/>
      <c r="CL441" s="52"/>
      <c r="CM441" s="52"/>
      <c r="CN441" s="52"/>
      <c r="CO441" s="52"/>
      <c r="CP441" s="52"/>
      <c r="CQ441" s="52"/>
      <c r="CR441" s="52"/>
      <c r="CS441" s="52"/>
      <c r="CT441" s="52"/>
      <c r="CU441" s="52"/>
      <c r="CV441" s="52"/>
      <c r="CW441" s="52"/>
      <c r="CX441" s="52"/>
      <c r="CY441" s="52"/>
      <c r="CZ441" s="52"/>
      <c r="DA441" s="52"/>
      <c r="DB441" s="52"/>
      <c r="DC441" s="52"/>
      <c r="DD441" s="52"/>
      <c r="DE441" s="52"/>
      <c r="DF441" s="52"/>
      <c r="DG441" s="52"/>
      <c r="DH441" s="52"/>
      <c r="DI441" s="52"/>
      <c r="DJ441" s="52"/>
      <c r="DK441" s="52"/>
      <c r="DL441" s="52"/>
      <c r="DM441" s="52"/>
      <c r="DN441" s="52"/>
      <c r="DO441" s="52"/>
      <c r="DP441" s="52"/>
      <c r="DQ441" s="52"/>
      <c r="DR441" s="52"/>
      <c r="DS441" s="52"/>
      <c r="DT441" s="52"/>
      <c r="DU441" s="52"/>
      <c r="DV441" s="52"/>
      <c r="DW441" s="52"/>
      <c r="DX441" s="52"/>
      <c r="DY441" s="52"/>
      <c r="DZ441" s="52"/>
      <c r="EA441" s="52"/>
      <c r="EB441" s="52"/>
      <c r="EC441" s="52"/>
      <c r="ED441" s="52"/>
      <c r="EE441" s="52"/>
      <c r="EF441" s="52"/>
      <c r="EG441" s="52"/>
      <c r="EH441" s="52"/>
      <c r="EI441" s="52"/>
      <c r="EJ441" s="52"/>
      <c r="EK441" s="52"/>
      <c r="EL441" s="52"/>
      <c r="EM441" s="52"/>
      <c r="EN441" s="52"/>
      <c r="EO441" s="52"/>
      <c r="EP441" s="52"/>
      <c r="EQ441" s="52"/>
      <c r="ER441" s="52"/>
      <c r="ES441" s="52"/>
      <c r="ET441" s="52"/>
      <c r="EU441" s="52"/>
      <c r="EV441" s="52"/>
      <c r="EW441" s="52"/>
      <c r="EX441" s="52"/>
      <c r="EY441" s="52"/>
      <c r="EZ441" s="52"/>
      <c r="FA441" s="52"/>
      <c r="FB441" s="52"/>
      <c r="FC441" s="52"/>
      <c r="FD441" s="52"/>
      <c r="FE441" s="52"/>
      <c r="FF441" s="52"/>
      <c r="FG441" s="52"/>
      <c r="FH441" s="52"/>
      <c r="FI441" s="52"/>
      <c r="FJ441" s="52"/>
      <c r="FK441" s="52"/>
      <c r="FL441" s="52"/>
      <c r="FM441" s="52"/>
      <c r="FN441" s="52"/>
      <c r="FO441" s="52"/>
      <c r="FP441" s="52"/>
      <c r="FQ441" s="52"/>
      <c r="FR441" s="52"/>
      <c r="FS441" s="52"/>
      <c r="FT441" s="52"/>
      <c r="FU441" s="52"/>
      <c r="FV441" s="52"/>
      <c r="FW441" s="52"/>
      <c r="FX441" s="52"/>
      <c r="FY441" s="52"/>
      <c r="FZ441" s="52"/>
      <c r="GA441" s="52"/>
      <c r="GB441" s="52"/>
      <c r="GC441" s="52"/>
      <c r="GD441" s="52"/>
      <c r="GE441" s="52"/>
      <c r="GF441" s="52"/>
      <c r="GG441" s="52"/>
      <c r="GH441" s="52"/>
      <c r="GI441" s="52"/>
      <c r="GJ441" s="52"/>
      <c r="GK441" s="52"/>
      <c r="GL441" s="52"/>
      <c r="GM441" s="52"/>
      <c r="GN441" s="52"/>
      <c r="GO441" s="52"/>
      <c r="GP441" s="52"/>
      <c r="GQ441" s="52"/>
      <c r="GR441" s="52"/>
      <c r="GS441" s="52"/>
      <c r="GT441" s="52"/>
      <c r="GU441" s="52"/>
      <c r="GV441" s="52"/>
      <c r="GW441" s="52"/>
      <c r="GX441" s="52"/>
      <c r="GY441" s="52"/>
      <c r="GZ441" s="52"/>
      <c r="HA441" s="52"/>
      <c r="HB441" s="52"/>
      <c r="HC441" s="52"/>
      <c r="HD441" s="52"/>
      <c r="HE441" s="52"/>
      <c r="HF441" s="52"/>
      <c r="HG441" s="52"/>
      <c r="HH441" s="52"/>
      <c r="HI441" s="52"/>
      <c r="HJ441" s="52"/>
      <c r="HK441" s="52"/>
      <c r="HL441" s="52"/>
      <c r="HM441" s="52"/>
      <c r="HN441" s="52"/>
      <c r="HO441" s="52"/>
      <c r="HP441" s="52"/>
      <c r="HQ441" s="52"/>
      <c r="HR441" s="52"/>
      <c r="HS441" s="52"/>
      <c r="HT441" s="52"/>
      <c r="HU441" s="52"/>
      <c r="HV441" s="52"/>
      <c r="HW441" s="52"/>
      <c r="HX441" s="52"/>
      <c r="HY441" s="52"/>
      <c r="HZ441" s="52"/>
      <c r="IA441" s="52"/>
      <c r="IB441" s="52"/>
      <c r="IC441" s="52"/>
      <c r="ID441" s="52"/>
      <c r="IE441" s="52"/>
      <c r="IF441" s="52"/>
      <c r="IG441" s="52"/>
      <c r="IH441" s="52"/>
      <c r="II441" s="52"/>
      <c r="IJ441" s="52"/>
      <c r="IK441" s="52"/>
      <c r="IL441" s="52"/>
    </row>
    <row r="442" spans="1:246" ht="20.25" customHeight="1">
      <c r="A442" s="257"/>
      <c r="B442" s="267"/>
      <c r="C442" s="261"/>
      <c r="D442" s="261"/>
      <c r="E442" s="259"/>
      <c r="F442" s="262"/>
      <c r="G442" s="52"/>
      <c r="H442" s="52"/>
      <c r="I442" s="52"/>
      <c r="J442" s="52"/>
      <c r="K442" s="52"/>
      <c r="L442" s="52"/>
      <c r="M442" s="52"/>
      <c r="N442" s="52"/>
      <c r="O442" s="52"/>
      <c r="P442" s="52"/>
      <c r="Q442" s="52"/>
      <c r="R442" s="52"/>
      <c r="S442" s="52"/>
      <c r="T442" s="52"/>
      <c r="U442" s="52"/>
      <c r="V442" s="52"/>
      <c r="W442" s="52"/>
      <c r="X442" s="52"/>
      <c r="Y442" s="52"/>
      <c r="Z442" s="52"/>
      <c r="AA442" s="52"/>
      <c r="AB442" s="52"/>
      <c r="AC442" s="52"/>
      <c r="AD442" s="52"/>
      <c r="AE442" s="52"/>
      <c r="AF442" s="52"/>
      <c r="AG442" s="52"/>
      <c r="AH442" s="52"/>
      <c r="AI442" s="52"/>
      <c r="AJ442" s="52"/>
      <c r="AK442" s="52"/>
      <c r="AL442" s="52"/>
      <c r="AM442" s="52"/>
      <c r="AN442" s="52"/>
      <c r="AO442" s="52"/>
      <c r="AP442" s="52"/>
      <c r="AQ442" s="52"/>
      <c r="AR442" s="52"/>
      <c r="AS442" s="52"/>
      <c r="AT442" s="52"/>
      <c r="AU442" s="52"/>
      <c r="AV442" s="52"/>
      <c r="AW442" s="52"/>
      <c r="AX442" s="52"/>
      <c r="AY442" s="52"/>
      <c r="AZ442" s="52"/>
      <c r="BA442" s="52"/>
      <c r="BB442" s="52"/>
      <c r="BC442" s="52"/>
      <c r="BD442" s="52"/>
      <c r="BE442" s="52"/>
      <c r="BF442" s="52"/>
      <c r="BG442" s="52"/>
      <c r="BH442" s="52"/>
      <c r="BI442" s="52"/>
      <c r="BJ442" s="52"/>
      <c r="BK442" s="52"/>
      <c r="BL442" s="52"/>
      <c r="BM442" s="52"/>
      <c r="BN442" s="52"/>
      <c r="BO442" s="52"/>
      <c r="BP442" s="52"/>
      <c r="BQ442" s="52"/>
      <c r="BR442" s="52"/>
      <c r="BS442" s="52"/>
      <c r="BT442" s="52"/>
      <c r="BU442" s="52"/>
      <c r="BV442" s="52"/>
      <c r="BW442" s="52"/>
      <c r="BX442" s="52"/>
      <c r="BY442" s="52"/>
      <c r="BZ442" s="52"/>
      <c r="CA442" s="52"/>
      <c r="CB442" s="52"/>
      <c r="CC442" s="52"/>
      <c r="CD442" s="52"/>
      <c r="CE442" s="52"/>
      <c r="CF442" s="52"/>
      <c r="CG442" s="52"/>
      <c r="CH442" s="52"/>
      <c r="CI442" s="52"/>
      <c r="CJ442" s="52"/>
      <c r="CK442" s="52"/>
      <c r="CL442" s="52"/>
      <c r="CM442" s="52"/>
      <c r="CN442" s="52"/>
      <c r="CO442" s="52"/>
      <c r="CP442" s="52"/>
      <c r="CQ442" s="52"/>
      <c r="CR442" s="52"/>
      <c r="CS442" s="52"/>
      <c r="CT442" s="52"/>
      <c r="CU442" s="52"/>
      <c r="CV442" s="52"/>
      <c r="CW442" s="52"/>
      <c r="CX442" s="52"/>
      <c r="CY442" s="52"/>
      <c r="CZ442" s="52"/>
      <c r="DA442" s="52"/>
      <c r="DB442" s="52"/>
      <c r="DC442" s="52"/>
      <c r="DD442" s="52"/>
      <c r="DE442" s="52"/>
      <c r="DF442" s="52"/>
      <c r="DG442" s="52"/>
      <c r="DH442" s="52"/>
      <c r="DI442" s="52"/>
      <c r="DJ442" s="52"/>
      <c r="DK442" s="52"/>
      <c r="DL442" s="52"/>
      <c r="DM442" s="52"/>
      <c r="DN442" s="52"/>
      <c r="DO442" s="52"/>
      <c r="DP442" s="52"/>
      <c r="DQ442" s="52"/>
      <c r="DR442" s="52"/>
      <c r="DS442" s="52"/>
      <c r="DT442" s="52"/>
      <c r="DU442" s="52"/>
      <c r="DV442" s="52"/>
      <c r="DW442" s="52"/>
      <c r="DX442" s="52"/>
      <c r="DY442" s="52"/>
      <c r="DZ442" s="52"/>
      <c r="EA442" s="52"/>
      <c r="EB442" s="52"/>
      <c r="EC442" s="52"/>
      <c r="ED442" s="52"/>
      <c r="EE442" s="52"/>
      <c r="EF442" s="52"/>
      <c r="EG442" s="52"/>
      <c r="EH442" s="52"/>
      <c r="EI442" s="52"/>
      <c r="EJ442" s="52"/>
      <c r="EK442" s="52"/>
      <c r="EL442" s="52"/>
      <c r="EM442" s="52"/>
      <c r="EN442" s="52"/>
      <c r="EO442" s="52"/>
      <c r="EP442" s="52"/>
      <c r="EQ442" s="52"/>
      <c r="ER442" s="52"/>
      <c r="ES442" s="52"/>
      <c r="ET442" s="52"/>
      <c r="EU442" s="52"/>
      <c r="EV442" s="52"/>
      <c r="EW442" s="52"/>
      <c r="EX442" s="52"/>
      <c r="EY442" s="52"/>
      <c r="EZ442" s="52"/>
      <c r="FA442" s="52"/>
      <c r="FB442" s="52"/>
      <c r="FC442" s="52"/>
      <c r="FD442" s="52"/>
      <c r="FE442" s="52"/>
      <c r="FF442" s="52"/>
      <c r="FG442" s="52"/>
      <c r="FH442" s="52"/>
      <c r="FI442" s="52"/>
      <c r="FJ442" s="52"/>
      <c r="FK442" s="52"/>
      <c r="FL442" s="52"/>
      <c r="FM442" s="52"/>
      <c r="FN442" s="52"/>
      <c r="FO442" s="52"/>
      <c r="FP442" s="52"/>
      <c r="FQ442" s="52"/>
      <c r="FR442" s="52"/>
      <c r="FS442" s="52"/>
      <c r="FT442" s="52"/>
      <c r="FU442" s="52"/>
      <c r="FV442" s="52"/>
      <c r="FW442" s="52"/>
      <c r="FX442" s="52"/>
      <c r="FY442" s="52"/>
      <c r="FZ442" s="52"/>
      <c r="GA442" s="52"/>
      <c r="GB442" s="52"/>
      <c r="GC442" s="52"/>
      <c r="GD442" s="52"/>
      <c r="GE442" s="52"/>
      <c r="GF442" s="52"/>
      <c r="GG442" s="52"/>
      <c r="GH442" s="52"/>
      <c r="GI442" s="52"/>
      <c r="GJ442" s="52"/>
      <c r="GK442" s="52"/>
      <c r="GL442" s="52"/>
      <c r="GM442" s="52"/>
      <c r="GN442" s="52"/>
      <c r="GO442" s="52"/>
      <c r="GP442" s="52"/>
      <c r="GQ442" s="52"/>
      <c r="GR442" s="52"/>
      <c r="GS442" s="52"/>
      <c r="GT442" s="52"/>
      <c r="GU442" s="52"/>
      <c r="GV442" s="52"/>
      <c r="GW442" s="52"/>
      <c r="GX442" s="52"/>
      <c r="GY442" s="52"/>
      <c r="GZ442" s="52"/>
      <c r="HA442" s="52"/>
      <c r="HB442" s="52"/>
      <c r="HC442" s="52"/>
      <c r="HD442" s="52"/>
      <c r="HE442" s="52"/>
      <c r="HF442" s="52"/>
      <c r="HG442" s="52"/>
      <c r="HH442" s="52"/>
      <c r="HI442" s="52"/>
      <c r="HJ442" s="52"/>
      <c r="HK442" s="52"/>
      <c r="HL442" s="52"/>
      <c r="HM442" s="52"/>
      <c r="HN442" s="52"/>
      <c r="HO442" s="52"/>
      <c r="HP442" s="52"/>
      <c r="HQ442" s="52"/>
      <c r="HR442" s="52"/>
      <c r="HS442" s="52"/>
      <c r="HT442" s="52"/>
      <c r="HU442" s="52"/>
      <c r="HV442" s="52"/>
      <c r="HW442" s="52"/>
      <c r="HX442" s="52"/>
      <c r="HY442" s="52"/>
      <c r="HZ442" s="52"/>
      <c r="IA442" s="52"/>
      <c r="IB442" s="52"/>
      <c r="IC442" s="52"/>
      <c r="ID442" s="52"/>
      <c r="IE442" s="52"/>
      <c r="IF442" s="52"/>
      <c r="IG442" s="52"/>
      <c r="IH442" s="52"/>
      <c r="II442" s="52"/>
      <c r="IJ442" s="52"/>
      <c r="IK442" s="52"/>
      <c r="IL442" s="52"/>
    </row>
    <row r="443" spans="1:246" ht="20.25" customHeight="1">
      <c r="A443" s="257"/>
      <c r="B443" s="267"/>
      <c r="C443" s="261"/>
      <c r="D443" s="261"/>
      <c r="E443" s="259"/>
      <c r="F443" s="262"/>
      <c r="G443" s="52"/>
      <c r="H443" s="52"/>
      <c r="I443" s="52"/>
      <c r="J443" s="52"/>
      <c r="K443" s="52"/>
      <c r="L443" s="52"/>
      <c r="M443" s="52"/>
      <c r="N443" s="52"/>
      <c r="O443" s="52"/>
      <c r="P443" s="52"/>
      <c r="Q443" s="52"/>
      <c r="R443" s="52"/>
      <c r="S443" s="52"/>
      <c r="T443" s="52"/>
      <c r="U443" s="52"/>
      <c r="V443" s="52"/>
      <c r="W443" s="52"/>
      <c r="X443" s="52"/>
      <c r="Y443" s="52"/>
      <c r="Z443" s="52"/>
      <c r="AA443" s="52"/>
      <c r="AB443" s="52"/>
      <c r="AC443" s="52"/>
      <c r="AD443" s="52"/>
      <c r="AE443" s="52"/>
      <c r="AF443" s="52"/>
      <c r="AG443" s="52"/>
      <c r="AH443" s="52"/>
      <c r="AI443" s="52"/>
      <c r="AJ443" s="52"/>
      <c r="AK443" s="52"/>
      <c r="AL443" s="52"/>
      <c r="AM443" s="52"/>
      <c r="AN443" s="52"/>
      <c r="AO443" s="52"/>
      <c r="AP443" s="52"/>
      <c r="AQ443" s="52"/>
      <c r="AR443" s="52"/>
      <c r="AS443" s="52"/>
      <c r="AT443" s="52"/>
      <c r="AU443" s="52"/>
      <c r="AV443" s="52"/>
      <c r="AW443" s="52"/>
      <c r="AX443" s="52"/>
      <c r="AY443" s="52"/>
      <c r="AZ443" s="52"/>
      <c r="BA443" s="52"/>
      <c r="BB443" s="52"/>
      <c r="BC443" s="52"/>
      <c r="BD443" s="52"/>
      <c r="BE443" s="52"/>
      <c r="BF443" s="52"/>
      <c r="BG443" s="52"/>
      <c r="BH443" s="52"/>
      <c r="BI443" s="52"/>
      <c r="BJ443" s="52"/>
      <c r="BK443" s="52"/>
      <c r="BL443" s="52"/>
      <c r="BM443" s="52"/>
      <c r="BN443" s="52"/>
      <c r="BO443" s="52"/>
      <c r="BP443" s="52"/>
      <c r="BQ443" s="52"/>
      <c r="BR443" s="52"/>
      <c r="BS443" s="52"/>
      <c r="BT443" s="52"/>
      <c r="BU443" s="52"/>
      <c r="BV443" s="52"/>
      <c r="BW443" s="52"/>
      <c r="BX443" s="52"/>
      <c r="BY443" s="52"/>
      <c r="BZ443" s="52"/>
      <c r="CA443" s="52"/>
      <c r="CB443" s="52"/>
      <c r="CC443" s="52"/>
      <c r="CD443" s="52"/>
      <c r="CE443" s="52"/>
      <c r="CF443" s="52"/>
      <c r="CG443" s="52"/>
      <c r="CH443" s="52"/>
      <c r="CI443" s="52"/>
      <c r="CJ443" s="52"/>
      <c r="CK443" s="52"/>
      <c r="CL443" s="52"/>
      <c r="CM443" s="52"/>
      <c r="CN443" s="52"/>
      <c r="CO443" s="52"/>
      <c r="CP443" s="52"/>
      <c r="CQ443" s="52"/>
      <c r="CR443" s="52"/>
      <c r="CS443" s="52"/>
      <c r="CT443" s="52"/>
      <c r="CU443" s="52"/>
      <c r="CV443" s="52"/>
      <c r="CW443" s="52"/>
      <c r="CX443" s="52"/>
      <c r="CY443" s="52"/>
      <c r="CZ443" s="52"/>
      <c r="DA443" s="52"/>
      <c r="DB443" s="52"/>
      <c r="DC443" s="52"/>
      <c r="DD443" s="52"/>
      <c r="DE443" s="52"/>
      <c r="DF443" s="52"/>
      <c r="DG443" s="52"/>
      <c r="DH443" s="52"/>
      <c r="DI443" s="52"/>
      <c r="DJ443" s="52"/>
      <c r="DK443" s="52"/>
      <c r="DL443" s="52"/>
      <c r="DM443" s="52"/>
      <c r="DN443" s="52"/>
      <c r="DO443" s="52"/>
      <c r="DP443" s="52"/>
      <c r="DQ443" s="52"/>
      <c r="DR443" s="52"/>
      <c r="DS443" s="52"/>
      <c r="DT443" s="52"/>
      <c r="DU443" s="52"/>
      <c r="DV443" s="52"/>
      <c r="DW443" s="52"/>
      <c r="DX443" s="52"/>
      <c r="DY443" s="52"/>
      <c r="DZ443" s="52"/>
      <c r="EA443" s="52"/>
      <c r="EB443" s="52"/>
      <c r="EC443" s="52"/>
      <c r="ED443" s="52"/>
      <c r="EE443" s="52"/>
      <c r="EF443" s="52"/>
      <c r="EG443" s="52"/>
      <c r="EH443" s="52"/>
      <c r="EI443" s="52"/>
      <c r="EJ443" s="52"/>
      <c r="EK443" s="52"/>
      <c r="EL443" s="52"/>
      <c r="EM443" s="52"/>
      <c r="EN443" s="52"/>
      <c r="EO443" s="52"/>
      <c r="EP443" s="52"/>
      <c r="EQ443" s="52"/>
      <c r="ER443" s="52"/>
      <c r="ES443" s="52"/>
      <c r="ET443" s="52"/>
      <c r="EU443" s="52"/>
      <c r="EV443" s="52"/>
      <c r="EW443" s="52"/>
      <c r="EX443" s="52"/>
      <c r="EY443" s="52"/>
      <c r="EZ443" s="52"/>
      <c r="FA443" s="52"/>
      <c r="FB443" s="52"/>
      <c r="FC443" s="52"/>
      <c r="FD443" s="52"/>
      <c r="FE443" s="52"/>
      <c r="FF443" s="52"/>
      <c r="FG443" s="52"/>
      <c r="FH443" s="52"/>
      <c r="FI443" s="52"/>
      <c r="FJ443" s="52"/>
      <c r="FK443" s="52"/>
      <c r="FL443" s="52"/>
      <c r="FM443" s="52"/>
      <c r="FN443" s="52"/>
      <c r="FO443" s="52"/>
      <c r="FP443" s="52"/>
      <c r="FQ443" s="52"/>
      <c r="FR443" s="52"/>
      <c r="FS443" s="52"/>
      <c r="FT443" s="52"/>
      <c r="FU443" s="52"/>
      <c r="FV443" s="52"/>
      <c r="FW443" s="52"/>
      <c r="FX443" s="52"/>
      <c r="FY443" s="52"/>
      <c r="FZ443" s="52"/>
      <c r="GA443" s="52"/>
      <c r="GB443" s="52"/>
      <c r="GC443" s="52"/>
      <c r="GD443" s="52"/>
      <c r="GE443" s="52"/>
      <c r="GF443" s="52"/>
      <c r="GG443" s="52"/>
      <c r="GH443" s="52"/>
      <c r="GI443" s="52"/>
      <c r="GJ443" s="52"/>
      <c r="GK443" s="52"/>
      <c r="GL443" s="52"/>
      <c r="GM443" s="52"/>
      <c r="GN443" s="52"/>
      <c r="GO443" s="52"/>
      <c r="GP443" s="52"/>
      <c r="GQ443" s="52"/>
      <c r="GR443" s="52"/>
      <c r="GS443" s="52"/>
      <c r="GT443" s="52"/>
      <c r="GU443" s="52"/>
      <c r="GV443" s="52"/>
      <c r="GW443" s="52"/>
      <c r="GX443" s="52"/>
      <c r="GY443" s="52"/>
      <c r="GZ443" s="52"/>
      <c r="HA443" s="52"/>
      <c r="HB443" s="52"/>
      <c r="HC443" s="52"/>
      <c r="HD443" s="52"/>
      <c r="HE443" s="52"/>
      <c r="HF443" s="52"/>
      <c r="HG443" s="52"/>
      <c r="HH443" s="52"/>
      <c r="HI443" s="52"/>
      <c r="HJ443" s="52"/>
      <c r="HK443" s="52"/>
      <c r="HL443" s="52"/>
      <c r="HM443" s="52"/>
      <c r="HN443" s="52"/>
      <c r="HO443" s="52"/>
      <c r="HP443" s="52"/>
      <c r="HQ443" s="52"/>
      <c r="HR443" s="52"/>
      <c r="HS443" s="52"/>
      <c r="HT443" s="52"/>
      <c r="HU443" s="52"/>
      <c r="HV443" s="52"/>
      <c r="HW443" s="52"/>
      <c r="HX443" s="52"/>
      <c r="HY443" s="52"/>
      <c r="HZ443" s="52"/>
      <c r="IA443" s="52"/>
      <c r="IB443" s="52"/>
      <c r="IC443" s="52"/>
      <c r="ID443" s="52"/>
      <c r="IE443" s="52"/>
      <c r="IF443" s="52"/>
      <c r="IG443" s="52"/>
      <c r="IH443" s="52"/>
      <c r="II443" s="52"/>
      <c r="IJ443" s="52"/>
      <c r="IK443" s="52"/>
      <c r="IL443" s="52"/>
    </row>
    <row r="444" spans="1:246" ht="20.25" customHeight="1">
      <c r="A444" s="257"/>
      <c r="B444" s="267"/>
      <c r="C444" s="261"/>
      <c r="D444" s="261"/>
      <c r="E444" s="259"/>
      <c r="F444" s="262"/>
      <c r="G444" s="52"/>
      <c r="H444" s="52"/>
      <c r="I444" s="52"/>
      <c r="J444" s="52"/>
      <c r="K444" s="52"/>
      <c r="L444" s="52"/>
      <c r="M444" s="52"/>
      <c r="N444" s="52"/>
      <c r="O444" s="52"/>
      <c r="P444" s="52"/>
      <c r="Q444" s="52"/>
      <c r="R444" s="52"/>
      <c r="S444" s="52"/>
      <c r="T444" s="52"/>
      <c r="U444" s="52"/>
      <c r="V444" s="52"/>
      <c r="W444" s="52"/>
      <c r="X444" s="52"/>
      <c r="Y444" s="52"/>
      <c r="Z444" s="52"/>
      <c r="AA444" s="52"/>
      <c r="AB444" s="52"/>
      <c r="AC444" s="52"/>
      <c r="AD444" s="52"/>
      <c r="AE444" s="52"/>
      <c r="AF444" s="52"/>
      <c r="AG444" s="52"/>
      <c r="AH444" s="52"/>
      <c r="AI444" s="52"/>
      <c r="AJ444" s="52"/>
      <c r="AK444" s="52"/>
      <c r="AL444" s="52"/>
      <c r="AM444" s="52"/>
      <c r="AN444" s="52"/>
      <c r="AO444" s="52"/>
      <c r="AP444" s="52"/>
      <c r="AQ444" s="52"/>
      <c r="AR444" s="52"/>
      <c r="AS444" s="52"/>
      <c r="AT444" s="52"/>
      <c r="AU444" s="52"/>
      <c r="AV444" s="52"/>
      <c r="AW444" s="52"/>
      <c r="AX444" s="52"/>
      <c r="AY444" s="52"/>
      <c r="AZ444" s="52"/>
      <c r="BA444" s="52"/>
      <c r="BB444" s="52"/>
      <c r="BC444" s="52"/>
      <c r="BD444" s="52"/>
      <c r="BE444" s="52"/>
      <c r="BF444" s="52"/>
      <c r="BG444" s="52"/>
      <c r="BH444" s="52"/>
      <c r="BI444" s="52"/>
      <c r="BJ444" s="52"/>
      <c r="BK444" s="52"/>
      <c r="BL444" s="52"/>
      <c r="BM444" s="52"/>
      <c r="BN444" s="52"/>
      <c r="BO444" s="52"/>
      <c r="BP444" s="52"/>
      <c r="BQ444" s="52"/>
      <c r="BR444" s="52"/>
      <c r="BS444" s="52"/>
      <c r="BT444" s="52"/>
      <c r="BU444" s="52"/>
      <c r="BV444" s="52"/>
      <c r="BW444" s="52"/>
      <c r="BX444" s="52"/>
      <c r="BY444" s="52"/>
      <c r="BZ444" s="52"/>
      <c r="CA444" s="52"/>
      <c r="CB444" s="52"/>
      <c r="CC444" s="52"/>
      <c r="CD444" s="52"/>
      <c r="CE444" s="52"/>
      <c r="CF444" s="52"/>
      <c r="CG444" s="52"/>
      <c r="CH444" s="52"/>
      <c r="CI444" s="52"/>
      <c r="CJ444" s="52"/>
      <c r="CK444" s="52"/>
      <c r="CL444" s="52"/>
      <c r="CM444" s="52"/>
      <c r="CN444" s="52"/>
      <c r="CO444" s="52"/>
      <c r="CP444" s="52"/>
      <c r="CQ444" s="52"/>
      <c r="CR444" s="52"/>
      <c r="CS444" s="52"/>
      <c r="CT444" s="52"/>
      <c r="CU444" s="52"/>
      <c r="CV444" s="52"/>
      <c r="CW444" s="52"/>
      <c r="CX444" s="52"/>
      <c r="CY444" s="52"/>
      <c r="CZ444" s="52"/>
      <c r="DA444" s="52"/>
      <c r="DB444" s="52"/>
      <c r="DC444" s="52"/>
      <c r="DD444" s="52"/>
      <c r="DE444" s="52"/>
      <c r="DF444" s="52"/>
      <c r="DG444" s="52"/>
      <c r="DH444" s="52"/>
      <c r="DI444" s="52"/>
      <c r="DJ444" s="52"/>
      <c r="DK444" s="52"/>
      <c r="DL444" s="52"/>
      <c r="DM444" s="52"/>
      <c r="DN444" s="52"/>
      <c r="DO444" s="52"/>
      <c r="DP444" s="52"/>
      <c r="DQ444" s="52"/>
      <c r="DR444" s="52"/>
      <c r="DS444" s="52"/>
      <c r="DT444" s="52"/>
      <c r="DU444" s="52"/>
      <c r="DV444" s="52"/>
      <c r="DW444" s="52"/>
      <c r="DX444" s="52"/>
      <c r="DY444" s="52"/>
      <c r="DZ444" s="52"/>
      <c r="EA444" s="52"/>
      <c r="EB444" s="52"/>
      <c r="EC444" s="52"/>
      <c r="ED444" s="52"/>
      <c r="EE444" s="52"/>
      <c r="EF444" s="52"/>
      <c r="EG444" s="52"/>
      <c r="EH444" s="52"/>
      <c r="EI444" s="52"/>
      <c r="EJ444" s="52"/>
      <c r="EK444" s="52"/>
      <c r="EL444" s="52"/>
      <c r="EM444" s="52"/>
      <c r="EN444" s="52"/>
      <c r="EO444" s="52"/>
      <c r="EP444" s="52"/>
      <c r="EQ444" s="52"/>
      <c r="ER444" s="52"/>
      <c r="ES444" s="52"/>
      <c r="ET444" s="52"/>
      <c r="EU444" s="52"/>
      <c r="EV444" s="52"/>
      <c r="EW444" s="52"/>
      <c r="EX444" s="52"/>
      <c r="EY444" s="52"/>
      <c r="EZ444" s="52"/>
      <c r="FA444" s="52"/>
      <c r="FB444" s="52"/>
      <c r="FC444" s="52"/>
      <c r="FD444" s="52"/>
      <c r="FE444" s="52"/>
      <c r="FF444" s="52"/>
      <c r="FG444" s="52"/>
      <c r="FH444" s="52"/>
      <c r="FI444" s="52"/>
      <c r="FJ444" s="52"/>
      <c r="FK444" s="52"/>
      <c r="FL444" s="52"/>
      <c r="FM444" s="52"/>
      <c r="FN444" s="52"/>
      <c r="FO444" s="52"/>
      <c r="FP444" s="52"/>
      <c r="FQ444" s="52"/>
      <c r="FR444" s="52"/>
      <c r="FS444" s="52"/>
      <c r="FT444" s="52"/>
      <c r="FU444" s="52"/>
      <c r="FV444" s="52"/>
      <c r="FW444" s="52"/>
      <c r="FX444" s="52"/>
      <c r="FY444" s="52"/>
      <c r="FZ444" s="52"/>
      <c r="GA444" s="52"/>
      <c r="GB444" s="52"/>
      <c r="GC444" s="52"/>
      <c r="GD444" s="52"/>
      <c r="GE444" s="52"/>
      <c r="GF444" s="52"/>
      <c r="GG444" s="52"/>
      <c r="GH444" s="52"/>
      <c r="GI444" s="52"/>
      <c r="GJ444" s="52"/>
      <c r="GK444" s="52"/>
      <c r="GL444" s="52"/>
      <c r="GM444" s="52"/>
      <c r="GN444" s="52"/>
      <c r="GO444" s="52"/>
      <c r="GP444" s="52"/>
      <c r="GQ444" s="52"/>
      <c r="GR444" s="52"/>
      <c r="GS444" s="52"/>
      <c r="GT444" s="52"/>
      <c r="GU444" s="52"/>
      <c r="GV444" s="52"/>
      <c r="GW444" s="52"/>
      <c r="GX444" s="52"/>
      <c r="GY444" s="52"/>
      <c r="GZ444" s="52"/>
      <c r="HA444" s="52"/>
      <c r="HB444" s="52"/>
      <c r="HC444" s="52"/>
      <c r="HD444" s="52"/>
      <c r="HE444" s="52"/>
      <c r="HF444" s="52"/>
      <c r="HG444" s="52"/>
      <c r="HH444" s="52"/>
      <c r="HI444" s="52"/>
      <c r="HJ444" s="52"/>
      <c r="HK444" s="52"/>
      <c r="HL444" s="52"/>
      <c r="HM444" s="52"/>
      <c r="HN444" s="52"/>
      <c r="HO444" s="52"/>
      <c r="HP444" s="52"/>
      <c r="HQ444" s="52"/>
      <c r="HR444" s="52"/>
      <c r="HS444" s="52"/>
      <c r="HT444" s="52"/>
      <c r="HU444" s="52"/>
      <c r="HV444" s="52"/>
      <c r="HW444" s="52"/>
      <c r="HX444" s="52"/>
      <c r="HY444" s="52"/>
      <c r="HZ444" s="52"/>
      <c r="IA444" s="52"/>
      <c r="IB444" s="52"/>
      <c r="IC444" s="52"/>
      <c r="ID444" s="52"/>
      <c r="IE444" s="52"/>
      <c r="IF444" s="52"/>
      <c r="IG444" s="52"/>
      <c r="IH444" s="52"/>
      <c r="II444" s="52"/>
      <c r="IJ444" s="52"/>
      <c r="IK444" s="52"/>
      <c r="IL444" s="52"/>
    </row>
    <row r="445" spans="1:246" ht="20.25" customHeight="1">
      <c r="A445" s="257"/>
      <c r="B445" s="263"/>
      <c r="C445" s="261"/>
      <c r="D445" s="261"/>
      <c r="E445" s="259"/>
      <c r="F445" s="262"/>
      <c r="G445" s="52"/>
      <c r="H445" s="52"/>
      <c r="I445" s="52"/>
      <c r="J445" s="52"/>
      <c r="K445" s="52"/>
      <c r="L445" s="52"/>
      <c r="M445" s="52"/>
      <c r="N445" s="52"/>
      <c r="O445" s="52"/>
      <c r="P445" s="52"/>
      <c r="Q445" s="52"/>
      <c r="R445" s="52"/>
      <c r="S445" s="52"/>
      <c r="T445" s="52"/>
      <c r="U445" s="52"/>
      <c r="V445" s="52"/>
      <c r="W445" s="52"/>
      <c r="X445" s="52"/>
      <c r="Y445" s="52"/>
      <c r="Z445" s="52"/>
      <c r="AA445" s="52"/>
      <c r="AB445" s="52"/>
      <c r="AC445" s="52"/>
      <c r="AD445" s="52"/>
      <c r="AE445" s="52"/>
      <c r="AF445" s="52"/>
      <c r="AG445" s="52"/>
      <c r="AH445" s="52"/>
      <c r="AI445" s="52"/>
      <c r="AJ445" s="52"/>
      <c r="AK445" s="52"/>
      <c r="AL445" s="52"/>
      <c r="AM445" s="52"/>
      <c r="AN445" s="52"/>
      <c r="AO445" s="52"/>
      <c r="AP445" s="52"/>
      <c r="AQ445" s="52"/>
      <c r="AR445" s="52"/>
      <c r="AS445" s="52"/>
      <c r="AT445" s="52"/>
      <c r="AU445" s="52"/>
      <c r="AV445" s="52"/>
      <c r="AW445" s="52"/>
      <c r="AX445" s="52"/>
      <c r="AY445" s="52"/>
      <c r="AZ445" s="52"/>
      <c r="BA445" s="52"/>
      <c r="BB445" s="52"/>
      <c r="BC445" s="52"/>
      <c r="BD445" s="52"/>
      <c r="BE445" s="52"/>
      <c r="BF445" s="52"/>
      <c r="BG445" s="52"/>
      <c r="BH445" s="52"/>
      <c r="BI445" s="52"/>
      <c r="BJ445" s="52"/>
      <c r="BK445" s="52"/>
      <c r="BL445" s="52"/>
      <c r="BM445" s="52"/>
      <c r="BN445" s="52"/>
      <c r="BO445" s="52"/>
      <c r="BP445" s="52"/>
      <c r="BQ445" s="52"/>
      <c r="BR445" s="52"/>
      <c r="BS445" s="52"/>
      <c r="BT445" s="52"/>
      <c r="BU445" s="52"/>
      <c r="BV445" s="52"/>
      <c r="BW445" s="52"/>
      <c r="BX445" s="52"/>
      <c r="BY445" s="52"/>
      <c r="BZ445" s="52"/>
      <c r="CA445" s="52"/>
      <c r="CB445" s="52"/>
      <c r="CC445" s="52"/>
      <c r="CD445" s="52"/>
      <c r="CE445" s="52"/>
      <c r="CF445" s="52"/>
      <c r="CG445" s="52"/>
      <c r="CH445" s="52"/>
      <c r="CI445" s="52"/>
      <c r="CJ445" s="52"/>
      <c r="CK445" s="52"/>
      <c r="CL445" s="52"/>
      <c r="CM445" s="52"/>
      <c r="CN445" s="52"/>
      <c r="CO445" s="52"/>
      <c r="CP445" s="52"/>
      <c r="CQ445" s="52"/>
      <c r="CR445" s="52"/>
      <c r="CS445" s="52"/>
      <c r="CT445" s="52"/>
      <c r="CU445" s="52"/>
      <c r="CV445" s="52"/>
      <c r="CW445" s="52"/>
      <c r="CX445" s="52"/>
      <c r="CY445" s="52"/>
      <c r="CZ445" s="52"/>
      <c r="DA445" s="52"/>
      <c r="DB445" s="52"/>
      <c r="DC445" s="52"/>
      <c r="DD445" s="52"/>
      <c r="DE445" s="52"/>
      <c r="DF445" s="52"/>
      <c r="DG445" s="52"/>
      <c r="DH445" s="52"/>
      <c r="DI445" s="52"/>
      <c r="DJ445" s="52"/>
      <c r="DK445" s="52"/>
      <c r="DL445" s="52"/>
      <c r="DM445" s="52"/>
      <c r="DN445" s="52"/>
      <c r="DO445" s="52"/>
      <c r="DP445" s="52"/>
      <c r="DQ445" s="52"/>
      <c r="DR445" s="52"/>
      <c r="DS445" s="52"/>
      <c r="DT445" s="52"/>
      <c r="DU445" s="52"/>
      <c r="DV445" s="52"/>
      <c r="DW445" s="52"/>
      <c r="DX445" s="52"/>
      <c r="DY445" s="52"/>
      <c r="DZ445" s="52"/>
      <c r="EA445" s="52"/>
      <c r="EB445" s="52"/>
      <c r="EC445" s="52"/>
      <c r="ED445" s="52"/>
      <c r="EE445" s="52"/>
      <c r="EF445" s="52"/>
      <c r="EG445" s="52"/>
      <c r="EH445" s="52"/>
      <c r="EI445" s="52"/>
      <c r="EJ445" s="52"/>
      <c r="EK445" s="52"/>
      <c r="EL445" s="52"/>
      <c r="EM445" s="52"/>
      <c r="EN445" s="52"/>
      <c r="EO445" s="52"/>
      <c r="EP445" s="52"/>
      <c r="EQ445" s="52"/>
      <c r="ER445" s="52"/>
      <c r="ES445" s="52"/>
      <c r="ET445" s="52"/>
      <c r="EU445" s="52"/>
      <c r="EV445" s="52"/>
      <c r="EW445" s="52"/>
      <c r="EX445" s="52"/>
      <c r="EY445" s="52"/>
      <c r="EZ445" s="52"/>
      <c r="FA445" s="52"/>
      <c r="FB445" s="52"/>
      <c r="FC445" s="52"/>
      <c r="FD445" s="52"/>
      <c r="FE445" s="52"/>
      <c r="FF445" s="52"/>
      <c r="FG445" s="52"/>
      <c r="FH445" s="52"/>
      <c r="FI445" s="52"/>
      <c r="FJ445" s="52"/>
      <c r="FK445" s="52"/>
      <c r="FL445" s="52"/>
      <c r="FM445" s="52"/>
      <c r="FN445" s="52"/>
      <c r="FO445" s="52"/>
      <c r="FP445" s="52"/>
      <c r="FQ445" s="52"/>
      <c r="FR445" s="52"/>
      <c r="FS445" s="52"/>
      <c r="FT445" s="52"/>
      <c r="FU445" s="52"/>
      <c r="FV445" s="52"/>
      <c r="FW445" s="52"/>
      <c r="FX445" s="52"/>
      <c r="FY445" s="52"/>
      <c r="FZ445" s="52"/>
      <c r="GA445" s="52"/>
      <c r="GB445" s="52"/>
      <c r="GC445" s="52"/>
      <c r="GD445" s="52"/>
      <c r="GE445" s="52"/>
      <c r="GF445" s="52"/>
      <c r="GG445" s="52"/>
      <c r="GH445" s="52"/>
      <c r="GI445" s="52"/>
      <c r="GJ445" s="52"/>
      <c r="GK445" s="52"/>
      <c r="GL445" s="52"/>
      <c r="GM445" s="52"/>
      <c r="GN445" s="52"/>
      <c r="GO445" s="52"/>
      <c r="GP445" s="52"/>
      <c r="GQ445" s="52"/>
      <c r="GR445" s="52"/>
      <c r="GS445" s="52"/>
      <c r="GT445" s="52"/>
      <c r="GU445" s="52"/>
      <c r="GV445" s="52"/>
      <c r="GW445" s="52"/>
      <c r="GX445" s="52"/>
      <c r="GY445" s="52"/>
      <c r="GZ445" s="52"/>
      <c r="HA445" s="52"/>
      <c r="HB445" s="52"/>
      <c r="HC445" s="52"/>
      <c r="HD445" s="52"/>
      <c r="HE445" s="52"/>
      <c r="HF445" s="52"/>
      <c r="HG445" s="52"/>
      <c r="HH445" s="52"/>
      <c r="HI445" s="52"/>
      <c r="HJ445" s="52"/>
      <c r="HK445" s="52"/>
      <c r="HL445" s="52"/>
      <c r="HM445" s="52"/>
      <c r="HN445" s="52"/>
      <c r="HO445" s="52"/>
      <c r="HP445" s="52"/>
      <c r="HQ445" s="52"/>
      <c r="HR445" s="52"/>
      <c r="HS445" s="52"/>
      <c r="HT445" s="52"/>
      <c r="HU445" s="52"/>
      <c r="HV445" s="52"/>
      <c r="HW445" s="52"/>
      <c r="HX445" s="52"/>
      <c r="HY445" s="52"/>
      <c r="HZ445" s="52"/>
      <c r="IA445" s="52"/>
      <c r="IB445" s="52"/>
      <c r="IC445" s="52"/>
      <c r="ID445" s="52"/>
      <c r="IE445" s="52"/>
      <c r="IF445" s="52"/>
      <c r="IG445" s="52"/>
      <c r="IH445" s="52"/>
      <c r="II445" s="52"/>
      <c r="IJ445" s="52"/>
      <c r="IK445" s="52"/>
      <c r="IL445" s="52"/>
    </row>
    <row r="446" spans="1:246" ht="40.5" customHeight="1">
      <c r="A446" s="257"/>
      <c r="B446" s="396" t="s">
        <v>596</v>
      </c>
      <c r="C446" s="261"/>
      <c r="D446" s="261"/>
      <c r="E446" s="259"/>
      <c r="F446" s="397">
        <f>SUM(F436:F445)</f>
        <v>15731.550000000001</v>
      </c>
      <c r="G446" s="52"/>
      <c r="H446" s="52"/>
      <c r="I446" s="52"/>
      <c r="J446" s="52"/>
      <c r="K446" s="52"/>
      <c r="L446" s="52"/>
      <c r="M446" s="52"/>
      <c r="N446" s="52"/>
      <c r="O446" s="52"/>
      <c r="P446" s="52"/>
      <c r="Q446" s="52"/>
      <c r="R446" s="52"/>
      <c r="S446" s="52"/>
      <c r="T446" s="52"/>
      <c r="U446" s="52"/>
      <c r="V446" s="52"/>
      <c r="W446" s="52"/>
      <c r="X446" s="52"/>
      <c r="Y446" s="52"/>
      <c r="Z446" s="52"/>
      <c r="AA446" s="52"/>
      <c r="AB446" s="52"/>
      <c r="AC446" s="52"/>
      <c r="AD446" s="52"/>
      <c r="AE446" s="52"/>
      <c r="AF446" s="52"/>
      <c r="AG446" s="52"/>
      <c r="AH446" s="52"/>
      <c r="AI446" s="52"/>
      <c r="AJ446" s="52"/>
      <c r="AK446" s="52"/>
      <c r="AL446" s="52"/>
      <c r="AM446" s="52"/>
      <c r="AN446" s="52"/>
      <c r="AO446" s="52"/>
      <c r="AP446" s="52"/>
      <c r="AQ446" s="52"/>
      <c r="AR446" s="52"/>
      <c r="AS446" s="52"/>
      <c r="AT446" s="52"/>
      <c r="AU446" s="52"/>
      <c r="AV446" s="52"/>
      <c r="AW446" s="52"/>
      <c r="AX446" s="52"/>
      <c r="AY446" s="52"/>
      <c r="AZ446" s="52"/>
      <c r="BA446" s="52"/>
      <c r="BB446" s="52"/>
      <c r="BC446" s="52"/>
      <c r="BD446" s="52"/>
      <c r="BE446" s="52"/>
      <c r="BF446" s="52"/>
      <c r="BG446" s="52"/>
      <c r="BH446" s="52"/>
      <c r="BI446" s="52"/>
      <c r="BJ446" s="52"/>
      <c r="BK446" s="52"/>
      <c r="BL446" s="52"/>
      <c r="BM446" s="52"/>
      <c r="BN446" s="52"/>
      <c r="BO446" s="52"/>
      <c r="BP446" s="52"/>
      <c r="BQ446" s="52"/>
      <c r="BR446" s="52"/>
      <c r="BS446" s="52"/>
      <c r="BT446" s="52"/>
      <c r="BU446" s="52"/>
      <c r="BV446" s="52"/>
      <c r="BW446" s="52"/>
      <c r="BX446" s="52"/>
      <c r="BY446" s="52"/>
      <c r="BZ446" s="52"/>
      <c r="CA446" s="52"/>
      <c r="CB446" s="52"/>
      <c r="CC446" s="52"/>
      <c r="CD446" s="52"/>
      <c r="CE446" s="52"/>
      <c r="CF446" s="52"/>
      <c r="CG446" s="52"/>
      <c r="CH446" s="52"/>
      <c r="CI446" s="52"/>
      <c r="CJ446" s="52"/>
      <c r="CK446" s="52"/>
      <c r="CL446" s="52"/>
      <c r="CM446" s="52"/>
      <c r="CN446" s="52"/>
      <c r="CO446" s="52"/>
      <c r="CP446" s="52"/>
      <c r="CQ446" s="52"/>
      <c r="CR446" s="52"/>
      <c r="CS446" s="52"/>
      <c r="CT446" s="52"/>
      <c r="CU446" s="52"/>
      <c r="CV446" s="52"/>
      <c r="CW446" s="52"/>
      <c r="CX446" s="52"/>
      <c r="CY446" s="52"/>
      <c r="CZ446" s="52"/>
      <c r="DA446" s="52"/>
      <c r="DB446" s="52"/>
      <c r="DC446" s="52"/>
      <c r="DD446" s="52"/>
      <c r="DE446" s="52"/>
      <c r="DF446" s="52"/>
      <c r="DG446" s="52"/>
      <c r="DH446" s="52"/>
      <c r="DI446" s="52"/>
      <c r="DJ446" s="52"/>
      <c r="DK446" s="52"/>
      <c r="DL446" s="52"/>
      <c r="DM446" s="52"/>
      <c r="DN446" s="52"/>
      <c r="DO446" s="52"/>
      <c r="DP446" s="52"/>
      <c r="DQ446" s="52"/>
      <c r="DR446" s="52"/>
      <c r="DS446" s="52"/>
      <c r="DT446" s="52"/>
      <c r="DU446" s="52"/>
      <c r="DV446" s="52"/>
      <c r="DW446" s="52"/>
      <c r="DX446" s="52"/>
      <c r="DY446" s="52"/>
      <c r="DZ446" s="52"/>
      <c r="EA446" s="52"/>
      <c r="EB446" s="52"/>
      <c r="EC446" s="52"/>
      <c r="ED446" s="52"/>
      <c r="EE446" s="52"/>
      <c r="EF446" s="52"/>
      <c r="EG446" s="52"/>
      <c r="EH446" s="52"/>
      <c r="EI446" s="52"/>
      <c r="EJ446" s="52"/>
      <c r="EK446" s="52"/>
      <c r="EL446" s="52"/>
      <c r="EM446" s="52"/>
      <c r="EN446" s="52"/>
      <c r="EO446" s="52"/>
      <c r="EP446" s="52"/>
      <c r="EQ446" s="52"/>
      <c r="ER446" s="52"/>
      <c r="ES446" s="52"/>
      <c r="ET446" s="52"/>
      <c r="EU446" s="52"/>
      <c r="EV446" s="52"/>
      <c r="EW446" s="52"/>
      <c r="EX446" s="52"/>
      <c r="EY446" s="52"/>
      <c r="EZ446" s="52"/>
      <c r="FA446" s="52"/>
      <c r="FB446" s="52"/>
      <c r="FC446" s="52"/>
      <c r="FD446" s="52"/>
      <c r="FE446" s="52"/>
      <c r="FF446" s="52"/>
      <c r="FG446" s="52"/>
      <c r="FH446" s="52"/>
      <c r="FI446" s="52"/>
      <c r="FJ446" s="52"/>
      <c r="FK446" s="52"/>
      <c r="FL446" s="52"/>
      <c r="FM446" s="52"/>
      <c r="FN446" s="52"/>
      <c r="FO446" s="52"/>
      <c r="FP446" s="52"/>
      <c r="FQ446" s="52"/>
      <c r="FR446" s="52"/>
      <c r="FS446" s="52"/>
      <c r="FT446" s="52"/>
      <c r="FU446" s="52"/>
      <c r="FV446" s="52"/>
      <c r="FW446" s="52"/>
      <c r="FX446" s="52"/>
      <c r="FY446" s="52"/>
      <c r="FZ446" s="52"/>
      <c r="GA446" s="52"/>
      <c r="GB446" s="52"/>
      <c r="GC446" s="52"/>
      <c r="GD446" s="52"/>
      <c r="GE446" s="52"/>
      <c r="GF446" s="52"/>
      <c r="GG446" s="52"/>
      <c r="GH446" s="52"/>
      <c r="GI446" s="52"/>
      <c r="GJ446" s="52"/>
      <c r="GK446" s="52"/>
      <c r="GL446" s="52"/>
      <c r="GM446" s="52"/>
      <c r="GN446" s="52"/>
      <c r="GO446" s="52"/>
      <c r="GP446" s="52"/>
      <c r="GQ446" s="52"/>
      <c r="GR446" s="52"/>
      <c r="GS446" s="52"/>
      <c r="GT446" s="52"/>
      <c r="GU446" s="52"/>
      <c r="GV446" s="52"/>
      <c r="GW446" s="52"/>
      <c r="GX446" s="52"/>
      <c r="GY446" s="52"/>
      <c r="GZ446" s="52"/>
      <c r="HA446" s="52"/>
      <c r="HB446" s="52"/>
      <c r="HC446" s="52"/>
      <c r="HD446" s="52"/>
      <c r="HE446" s="52"/>
      <c r="HF446" s="52"/>
      <c r="HG446" s="52"/>
      <c r="HH446" s="52"/>
      <c r="HI446" s="52"/>
      <c r="HJ446" s="52"/>
      <c r="HK446" s="52"/>
      <c r="HL446" s="52"/>
      <c r="HM446" s="52"/>
      <c r="HN446" s="52"/>
      <c r="HO446" s="52"/>
      <c r="HP446" s="52"/>
      <c r="HQ446" s="52"/>
      <c r="HR446" s="52"/>
      <c r="HS446" s="52"/>
      <c r="HT446" s="52"/>
      <c r="HU446" s="52"/>
      <c r="HV446" s="52"/>
      <c r="HW446" s="52"/>
      <c r="HX446" s="52"/>
      <c r="HY446" s="52"/>
      <c r="HZ446" s="52"/>
      <c r="IA446" s="52"/>
      <c r="IB446" s="52"/>
      <c r="IC446" s="52"/>
      <c r="ID446" s="52"/>
      <c r="IE446" s="52"/>
      <c r="IF446" s="52"/>
      <c r="IG446" s="52"/>
      <c r="IH446" s="52"/>
      <c r="II446" s="52"/>
      <c r="IJ446" s="52"/>
      <c r="IK446" s="52"/>
      <c r="IL446" s="52"/>
    </row>
    <row r="447" spans="1:246" ht="20.25" customHeight="1">
      <c r="A447" s="398"/>
      <c r="B447" s="399"/>
      <c r="C447" s="398"/>
      <c r="D447" s="398"/>
      <c r="E447" s="400"/>
      <c r="F447" s="401"/>
      <c r="G447" s="52"/>
      <c r="H447" s="52"/>
      <c r="I447" s="52"/>
      <c r="J447" s="52"/>
      <c r="K447" s="52"/>
      <c r="L447" s="52"/>
      <c r="M447" s="52"/>
      <c r="N447" s="52"/>
      <c r="O447" s="52"/>
      <c r="P447" s="52"/>
      <c r="Q447" s="52"/>
      <c r="R447" s="52"/>
      <c r="S447" s="52"/>
      <c r="T447" s="52"/>
      <c r="U447" s="52"/>
      <c r="V447" s="52"/>
      <c r="W447" s="52"/>
      <c r="X447" s="52"/>
      <c r="Y447" s="52"/>
      <c r="Z447" s="52"/>
      <c r="AA447" s="52"/>
      <c r="AB447" s="52"/>
      <c r="AC447" s="52"/>
      <c r="AD447" s="52"/>
      <c r="AE447" s="52"/>
      <c r="AF447" s="52"/>
      <c r="AG447" s="52"/>
      <c r="AH447" s="52"/>
      <c r="AI447" s="52"/>
      <c r="AJ447" s="52"/>
      <c r="AK447" s="52"/>
      <c r="AL447" s="52"/>
      <c r="AM447" s="52"/>
      <c r="AN447" s="52"/>
      <c r="AO447" s="52"/>
      <c r="AP447" s="52"/>
      <c r="AQ447" s="52"/>
      <c r="AR447" s="52"/>
      <c r="AS447" s="52"/>
      <c r="AT447" s="52"/>
      <c r="AU447" s="52"/>
      <c r="AV447" s="52"/>
      <c r="AW447" s="52"/>
      <c r="AX447" s="52"/>
      <c r="AY447" s="52"/>
      <c r="AZ447" s="52"/>
      <c r="BA447" s="52"/>
      <c r="BB447" s="52"/>
      <c r="BC447" s="52"/>
      <c r="BD447" s="52"/>
      <c r="BE447" s="52"/>
      <c r="BF447" s="52"/>
      <c r="BG447" s="52"/>
      <c r="BH447" s="52"/>
      <c r="BI447" s="52"/>
      <c r="BJ447" s="52"/>
      <c r="BK447" s="52"/>
      <c r="BL447" s="52"/>
      <c r="BM447" s="52"/>
      <c r="BN447" s="52"/>
      <c r="BO447" s="52"/>
      <c r="BP447" s="52"/>
      <c r="BQ447" s="52"/>
      <c r="BR447" s="52"/>
      <c r="BS447" s="52"/>
      <c r="BT447" s="52"/>
      <c r="BU447" s="52"/>
      <c r="BV447" s="52"/>
      <c r="BW447" s="52"/>
      <c r="BX447" s="52"/>
      <c r="BY447" s="52"/>
      <c r="BZ447" s="52"/>
      <c r="CA447" s="52"/>
      <c r="CB447" s="52"/>
      <c r="CC447" s="52"/>
      <c r="CD447" s="52"/>
      <c r="CE447" s="52"/>
      <c r="CF447" s="52"/>
      <c r="CG447" s="52"/>
      <c r="CH447" s="52"/>
      <c r="CI447" s="52"/>
      <c r="CJ447" s="52"/>
      <c r="CK447" s="52"/>
      <c r="CL447" s="52"/>
      <c r="CM447" s="52"/>
      <c r="CN447" s="52"/>
      <c r="CO447" s="52"/>
      <c r="CP447" s="52"/>
      <c r="CQ447" s="52"/>
      <c r="CR447" s="52"/>
      <c r="CS447" s="52"/>
      <c r="CT447" s="52"/>
      <c r="CU447" s="52"/>
      <c r="CV447" s="52"/>
      <c r="CW447" s="52"/>
      <c r="CX447" s="52"/>
      <c r="CY447" s="52"/>
      <c r="CZ447" s="52"/>
      <c r="DA447" s="52"/>
      <c r="DB447" s="52"/>
      <c r="DC447" s="52"/>
      <c r="DD447" s="52"/>
      <c r="DE447" s="52"/>
      <c r="DF447" s="52"/>
      <c r="DG447" s="52"/>
      <c r="DH447" s="52"/>
      <c r="DI447" s="52"/>
      <c r="DJ447" s="52"/>
      <c r="DK447" s="52"/>
      <c r="DL447" s="52"/>
      <c r="DM447" s="52"/>
      <c r="DN447" s="52"/>
      <c r="DO447" s="52"/>
      <c r="DP447" s="52"/>
      <c r="DQ447" s="52"/>
      <c r="DR447" s="52"/>
      <c r="DS447" s="52"/>
      <c r="DT447" s="52"/>
      <c r="DU447" s="52"/>
      <c r="DV447" s="52"/>
      <c r="DW447" s="52"/>
      <c r="DX447" s="52"/>
      <c r="DY447" s="52"/>
      <c r="DZ447" s="52"/>
      <c r="EA447" s="52"/>
      <c r="EB447" s="52"/>
      <c r="EC447" s="52"/>
      <c r="ED447" s="52"/>
      <c r="EE447" s="52"/>
      <c r="EF447" s="52"/>
      <c r="EG447" s="52"/>
      <c r="EH447" s="52"/>
      <c r="EI447" s="52"/>
      <c r="EJ447" s="52"/>
      <c r="EK447" s="52"/>
      <c r="EL447" s="52"/>
      <c r="EM447" s="52"/>
      <c r="EN447" s="52"/>
      <c r="EO447" s="52"/>
      <c r="EP447" s="52"/>
      <c r="EQ447" s="52"/>
      <c r="ER447" s="52"/>
      <c r="ES447" s="52"/>
      <c r="ET447" s="52"/>
      <c r="EU447" s="52"/>
      <c r="EV447" s="52"/>
      <c r="EW447" s="52"/>
      <c r="EX447" s="52"/>
      <c r="EY447" s="52"/>
      <c r="EZ447" s="52"/>
      <c r="FA447" s="52"/>
      <c r="FB447" s="52"/>
      <c r="FC447" s="52"/>
      <c r="FD447" s="52"/>
      <c r="FE447" s="52"/>
      <c r="FF447" s="52"/>
      <c r="FG447" s="52"/>
      <c r="FH447" s="52"/>
      <c r="FI447" s="52"/>
      <c r="FJ447" s="52"/>
      <c r="FK447" s="52"/>
      <c r="FL447" s="52"/>
      <c r="FM447" s="52"/>
      <c r="FN447" s="52"/>
      <c r="FO447" s="52"/>
      <c r="FP447" s="52"/>
      <c r="FQ447" s="52"/>
      <c r="FR447" s="52"/>
      <c r="FS447" s="52"/>
      <c r="FT447" s="52"/>
      <c r="FU447" s="52"/>
      <c r="FV447" s="52"/>
      <c r="FW447" s="52"/>
      <c r="FX447" s="52"/>
      <c r="FY447" s="52"/>
      <c r="FZ447" s="52"/>
      <c r="GA447" s="52"/>
      <c r="GB447" s="52"/>
      <c r="GC447" s="52"/>
      <c r="GD447" s="52"/>
      <c r="GE447" s="52"/>
      <c r="GF447" s="52"/>
      <c r="GG447" s="52"/>
      <c r="GH447" s="52"/>
      <c r="GI447" s="52"/>
      <c r="GJ447" s="52"/>
      <c r="GK447" s="52"/>
      <c r="GL447" s="52"/>
      <c r="GM447" s="52"/>
      <c r="GN447" s="52"/>
      <c r="GO447" s="52"/>
      <c r="GP447" s="52"/>
      <c r="GQ447" s="52"/>
      <c r="GR447" s="52"/>
      <c r="GS447" s="52"/>
      <c r="GT447" s="52"/>
      <c r="GU447" s="52"/>
      <c r="GV447" s="52"/>
      <c r="GW447" s="52"/>
      <c r="GX447" s="52"/>
      <c r="GY447" s="52"/>
      <c r="GZ447" s="52"/>
      <c r="HA447" s="52"/>
      <c r="HB447" s="52"/>
      <c r="HC447" s="52"/>
      <c r="HD447" s="52"/>
      <c r="HE447" s="52"/>
      <c r="HF447" s="52"/>
      <c r="HG447" s="52"/>
      <c r="HH447" s="52"/>
      <c r="HI447" s="52"/>
      <c r="HJ447" s="52"/>
      <c r="HK447" s="52"/>
      <c r="HL447" s="52"/>
      <c r="HM447" s="52"/>
      <c r="HN447" s="52"/>
      <c r="HO447" s="52"/>
      <c r="HP447" s="52"/>
      <c r="HQ447" s="52"/>
      <c r="HR447" s="52"/>
      <c r="HS447" s="52"/>
      <c r="HT447" s="52"/>
      <c r="HU447" s="52"/>
      <c r="HV447" s="52"/>
      <c r="HW447" s="52"/>
      <c r="HX447" s="52"/>
      <c r="HY447" s="52"/>
      <c r="HZ447" s="52"/>
      <c r="IA447" s="52"/>
      <c r="IB447" s="52"/>
      <c r="IC447" s="52"/>
      <c r="ID447" s="52"/>
      <c r="IE447" s="52"/>
      <c r="IF447" s="52"/>
      <c r="IG447" s="52"/>
      <c r="IH447" s="52"/>
      <c r="II447" s="52"/>
      <c r="IJ447" s="52"/>
      <c r="IK447" s="52"/>
      <c r="IL447" s="52"/>
    </row>
    <row r="448" spans="1:246">
      <c r="H448" s="52"/>
      <c r="I448" s="52"/>
      <c r="J448" s="52"/>
      <c r="K448" s="52"/>
      <c r="L448" s="52"/>
      <c r="M448" s="52"/>
      <c r="N448" s="52"/>
      <c r="O448" s="52"/>
      <c r="P448" s="52"/>
      <c r="Q448" s="52"/>
      <c r="R448" s="52"/>
      <c r="S448" s="52"/>
      <c r="T448" s="52"/>
      <c r="U448" s="52"/>
      <c r="V448" s="52"/>
      <c r="W448" s="52"/>
      <c r="X448" s="52"/>
      <c r="Y448" s="52"/>
      <c r="Z448" s="52"/>
      <c r="AA448" s="52"/>
      <c r="AB448" s="52"/>
      <c r="AC448" s="52"/>
      <c r="AD448" s="52"/>
      <c r="AE448" s="52"/>
      <c r="AF448" s="52"/>
      <c r="AG448" s="52"/>
      <c r="AH448" s="52"/>
      <c r="AI448" s="52"/>
      <c r="AJ448" s="52"/>
      <c r="AK448" s="52"/>
      <c r="AL448" s="52"/>
      <c r="AM448" s="52"/>
      <c r="AN448" s="52"/>
      <c r="AO448" s="52"/>
      <c r="AP448" s="52"/>
      <c r="AQ448" s="52"/>
      <c r="AR448" s="52"/>
      <c r="AS448" s="52"/>
      <c r="AT448" s="52"/>
      <c r="AU448" s="52"/>
      <c r="AV448" s="52"/>
      <c r="AW448" s="52"/>
      <c r="AX448" s="52"/>
      <c r="AY448" s="52"/>
      <c r="AZ448" s="52"/>
      <c r="BA448" s="52"/>
      <c r="BB448" s="52"/>
      <c r="BC448" s="52"/>
      <c r="BD448" s="52"/>
      <c r="BE448" s="52"/>
      <c r="BF448" s="52"/>
      <c r="BG448" s="52"/>
      <c r="BH448" s="52"/>
      <c r="BI448" s="52"/>
      <c r="BJ448" s="52"/>
      <c r="BK448" s="52"/>
      <c r="BL448" s="52"/>
      <c r="BM448" s="52"/>
      <c r="BN448" s="52"/>
      <c r="BO448" s="52"/>
      <c r="BP448" s="52"/>
      <c r="BQ448" s="52"/>
      <c r="BR448" s="52"/>
      <c r="BS448" s="52"/>
      <c r="BT448" s="52"/>
      <c r="BU448" s="52"/>
      <c r="BV448" s="52"/>
      <c r="BW448" s="52"/>
      <c r="BX448" s="52"/>
      <c r="BY448" s="52"/>
      <c r="BZ448" s="52"/>
      <c r="CA448" s="52"/>
      <c r="CB448" s="52"/>
      <c r="CC448" s="52"/>
      <c r="CD448" s="52"/>
      <c r="CE448" s="52"/>
      <c r="CF448" s="52"/>
      <c r="CG448" s="52"/>
      <c r="CH448" s="52"/>
      <c r="CI448" s="52"/>
      <c r="CJ448" s="52"/>
      <c r="CK448" s="52"/>
      <c r="CL448" s="52"/>
      <c r="CM448" s="52"/>
      <c r="CN448" s="52"/>
      <c r="CO448" s="52"/>
      <c r="CP448" s="52"/>
      <c r="CQ448" s="52"/>
      <c r="CR448" s="52"/>
      <c r="CS448" s="52"/>
      <c r="CT448" s="52"/>
      <c r="CU448" s="52"/>
      <c r="CV448" s="52"/>
      <c r="CW448" s="52"/>
      <c r="CX448" s="52"/>
      <c r="CY448" s="52"/>
      <c r="CZ448" s="52"/>
      <c r="DA448" s="52"/>
      <c r="DB448" s="52"/>
      <c r="DC448" s="52"/>
      <c r="DD448" s="52"/>
      <c r="DE448" s="52"/>
      <c r="DF448" s="52"/>
      <c r="DG448" s="52"/>
      <c r="DH448" s="52"/>
      <c r="DI448" s="52"/>
      <c r="DJ448" s="52"/>
      <c r="DK448" s="52"/>
      <c r="DL448" s="52"/>
      <c r="DM448" s="52"/>
      <c r="DN448" s="52"/>
      <c r="DO448" s="52"/>
      <c r="DP448" s="52"/>
      <c r="DQ448" s="52"/>
      <c r="DR448" s="52"/>
      <c r="DS448" s="52"/>
      <c r="DT448" s="52"/>
      <c r="DU448" s="52"/>
      <c r="DV448" s="52"/>
      <c r="DW448" s="52"/>
      <c r="DX448" s="52"/>
      <c r="DY448" s="52"/>
      <c r="DZ448" s="52"/>
      <c r="EA448" s="52"/>
      <c r="EB448" s="52"/>
      <c r="EC448" s="52"/>
      <c r="ED448" s="52"/>
      <c r="EE448" s="52"/>
      <c r="EF448" s="52"/>
      <c r="EG448" s="52"/>
      <c r="EH448" s="52"/>
      <c r="EI448" s="52"/>
      <c r="EJ448" s="52"/>
      <c r="EK448" s="52"/>
      <c r="EL448" s="52"/>
      <c r="EM448" s="52"/>
      <c r="EN448" s="52"/>
      <c r="EO448" s="52"/>
      <c r="EP448" s="52"/>
      <c r="EQ448" s="52"/>
      <c r="ER448" s="52"/>
      <c r="ES448" s="52"/>
      <c r="ET448" s="52"/>
      <c r="EU448" s="52"/>
      <c r="EV448" s="52"/>
      <c r="EW448" s="52"/>
      <c r="EX448" s="52"/>
      <c r="EY448" s="52"/>
      <c r="EZ448" s="52"/>
      <c r="FA448" s="52"/>
      <c r="FB448" s="52"/>
      <c r="FC448" s="52"/>
      <c r="FD448" s="52"/>
      <c r="FE448" s="52"/>
      <c r="FF448" s="52"/>
      <c r="FG448" s="52"/>
      <c r="FH448" s="52"/>
      <c r="FI448" s="52"/>
      <c r="FJ448" s="52"/>
      <c r="FK448" s="52"/>
      <c r="FL448" s="52"/>
      <c r="FM448" s="52"/>
      <c r="FN448" s="52"/>
      <c r="FO448" s="52"/>
      <c r="FP448" s="52"/>
      <c r="FQ448" s="52"/>
      <c r="FR448" s="52"/>
      <c r="FS448" s="52"/>
      <c r="FT448" s="52"/>
      <c r="FU448" s="52"/>
      <c r="FV448" s="52"/>
      <c r="FW448" s="52"/>
      <c r="FX448" s="52"/>
      <c r="FY448" s="52"/>
      <c r="FZ448" s="52"/>
      <c r="GA448" s="52"/>
      <c r="GB448" s="52"/>
      <c r="GC448" s="52"/>
      <c r="GD448" s="52"/>
      <c r="GE448" s="52"/>
      <c r="GF448" s="52"/>
      <c r="GG448" s="52"/>
      <c r="GH448" s="52"/>
      <c r="GI448" s="52"/>
      <c r="GJ448" s="52"/>
      <c r="GK448" s="52"/>
      <c r="GL448" s="52"/>
      <c r="GM448" s="52"/>
      <c r="GN448" s="52"/>
      <c r="GO448" s="52"/>
      <c r="GP448" s="52"/>
      <c r="GQ448" s="52"/>
      <c r="GR448" s="52"/>
      <c r="GS448" s="52"/>
      <c r="GT448" s="52"/>
      <c r="GU448" s="52"/>
      <c r="GV448" s="52"/>
      <c r="GW448" s="52"/>
      <c r="GX448" s="52"/>
      <c r="GY448" s="52"/>
      <c r="GZ448" s="52"/>
      <c r="HA448" s="52"/>
      <c r="HB448" s="52"/>
      <c r="HC448" s="52"/>
      <c r="HD448" s="52"/>
      <c r="HE448" s="52"/>
      <c r="HF448" s="52"/>
      <c r="HG448" s="52"/>
      <c r="HH448" s="52"/>
      <c r="HI448" s="52"/>
      <c r="HJ448" s="52"/>
      <c r="HK448" s="52"/>
      <c r="HL448" s="52"/>
      <c r="HM448" s="52"/>
      <c r="HN448" s="52"/>
      <c r="HO448" s="52"/>
      <c r="HP448" s="52"/>
      <c r="HQ448" s="52"/>
      <c r="HR448" s="52"/>
      <c r="HS448" s="52"/>
      <c r="HT448" s="52"/>
      <c r="HU448" s="52"/>
      <c r="HV448" s="52"/>
      <c r="HW448" s="52"/>
      <c r="HX448" s="52"/>
      <c r="HY448" s="52"/>
      <c r="HZ448" s="52"/>
      <c r="IA448" s="52"/>
      <c r="IB448" s="52"/>
      <c r="IC448" s="52"/>
      <c r="ID448" s="52"/>
      <c r="IE448" s="52"/>
      <c r="IF448" s="52"/>
      <c r="IG448" s="52"/>
      <c r="IH448" s="52"/>
      <c r="II448" s="52"/>
      <c r="IJ448" s="52"/>
      <c r="IK448" s="52"/>
      <c r="IL448" s="52"/>
    </row>
    <row r="449" spans="8:246">
      <c r="H449" s="52"/>
      <c r="I449" s="52"/>
      <c r="J449" s="52"/>
      <c r="K449" s="52"/>
      <c r="L449" s="52"/>
      <c r="M449" s="52"/>
      <c r="N449" s="52"/>
      <c r="O449" s="52"/>
      <c r="P449" s="52"/>
      <c r="Q449" s="52"/>
      <c r="R449" s="52"/>
      <c r="S449" s="52"/>
      <c r="T449" s="52"/>
      <c r="U449" s="52"/>
      <c r="V449" s="52"/>
      <c r="W449" s="52"/>
      <c r="X449" s="52"/>
      <c r="Y449" s="52"/>
      <c r="Z449" s="52"/>
      <c r="AA449" s="52"/>
      <c r="AB449" s="52"/>
      <c r="AC449" s="52"/>
      <c r="AD449" s="52"/>
      <c r="AE449" s="52"/>
      <c r="AF449" s="52"/>
      <c r="AG449" s="52"/>
      <c r="AH449" s="52"/>
      <c r="AI449" s="52"/>
      <c r="AJ449" s="52"/>
      <c r="AK449" s="52"/>
      <c r="AL449" s="52"/>
      <c r="AM449" s="52"/>
      <c r="AN449" s="52"/>
      <c r="AO449" s="52"/>
      <c r="AP449" s="52"/>
      <c r="AQ449" s="52"/>
      <c r="AR449" s="52"/>
      <c r="AS449" s="52"/>
      <c r="AT449" s="52"/>
      <c r="AU449" s="52"/>
      <c r="AV449" s="52"/>
      <c r="AW449" s="52"/>
      <c r="AX449" s="52"/>
      <c r="AY449" s="52"/>
      <c r="AZ449" s="52"/>
      <c r="BA449" s="52"/>
      <c r="BB449" s="52"/>
      <c r="BC449" s="52"/>
      <c r="BD449" s="52"/>
      <c r="BE449" s="52"/>
      <c r="BF449" s="52"/>
      <c r="BG449" s="52"/>
      <c r="BH449" s="52"/>
      <c r="BI449" s="52"/>
      <c r="BJ449" s="52"/>
      <c r="BK449" s="52"/>
      <c r="BL449" s="52"/>
      <c r="BM449" s="52"/>
      <c r="BN449" s="52"/>
      <c r="BO449" s="52"/>
      <c r="BP449" s="52"/>
      <c r="BQ449" s="52"/>
      <c r="BR449" s="52"/>
      <c r="BS449" s="52"/>
      <c r="BT449" s="52"/>
      <c r="BU449" s="52"/>
      <c r="BV449" s="52"/>
      <c r="BW449" s="52"/>
      <c r="BX449" s="52"/>
      <c r="BY449" s="52"/>
      <c r="BZ449" s="52"/>
      <c r="CA449" s="52"/>
      <c r="CB449" s="52"/>
      <c r="CC449" s="52"/>
      <c r="CD449" s="52"/>
      <c r="CE449" s="52"/>
      <c r="CF449" s="52"/>
      <c r="CG449" s="52"/>
      <c r="CH449" s="52"/>
      <c r="CI449" s="52"/>
      <c r="CJ449" s="52"/>
      <c r="CK449" s="52"/>
      <c r="CL449" s="52"/>
      <c r="CM449" s="52"/>
      <c r="CN449" s="52"/>
      <c r="CO449" s="52"/>
      <c r="CP449" s="52"/>
      <c r="CQ449" s="52"/>
      <c r="CR449" s="52"/>
      <c r="CS449" s="52"/>
      <c r="CT449" s="52"/>
      <c r="CU449" s="52"/>
      <c r="CV449" s="52"/>
      <c r="CW449" s="52"/>
      <c r="CX449" s="52"/>
      <c r="CY449" s="52"/>
      <c r="CZ449" s="52"/>
      <c r="DA449" s="52"/>
      <c r="DB449" s="52"/>
      <c r="DC449" s="52"/>
      <c r="DD449" s="52"/>
      <c r="DE449" s="52"/>
      <c r="DF449" s="52"/>
      <c r="DG449" s="52"/>
      <c r="DH449" s="52"/>
      <c r="DI449" s="52"/>
      <c r="DJ449" s="52"/>
      <c r="DK449" s="52"/>
      <c r="DL449" s="52"/>
      <c r="DM449" s="52"/>
      <c r="DN449" s="52"/>
      <c r="DO449" s="52"/>
      <c r="DP449" s="52"/>
      <c r="DQ449" s="52"/>
      <c r="DR449" s="52"/>
      <c r="DS449" s="52"/>
      <c r="DT449" s="52"/>
      <c r="DU449" s="52"/>
      <c r="DV449" s="52"/>
      <c r="DW449" s="52"/>
      <c r="DX449" s="52"/>
      <c r="DY449" s="52"/>
      <c r="DZ449" s="52"/>
      <c r="EA449" s="52"/>
      <c r="EB449" s="52"/>
      <c r="EC449" s="52"/>
      <c r="ED449" s="52"/>
      <c r="EE449" s="52"/>
      <c r="EF449" s="52"/>
      <c r="EG449" s="52"/>
      <c r="EH449" s="52"/>
      <c r="EI449" s="52"/>
      <c r="EJ449" s="52"/>
      <c r="EK449" s="52"/>
      <c r="EL449" s="52"/>
      <c r="EM449" s="52"/>
      <c r="EN449" s="52"/>
      <c r="EO449" s="52"/>
      <c r="EP449" s="52"/>
      <c r="EQ449" s="52"/>
      <c r="ER449" s="52"/>
      <c r="ES449" s="52"/>
      <c r="ET449" s="52"/>
      <c r="EU449" s="52"/>
      <c r="EV449" s="52"/>
      <c r="EW449" s="52"/>
      <c r="EX449" s="52"/>
      <c r="EY449" s="52"/>
      <c r="EZ449" s="52"/>
      <c r="FA449" s="52"/>
      <c r="FB449" s="52"/>
      <c r="FC449" s="52"/>
      <c r="FD449" s="52"/>
      <c r="FE449" s="52"/>
      <c r="FF449" s="52"/>
      <c r="FG449" s="52"/>
      <c r="FH449" s="52"/>
      <c r="FI449" s="52"/>
      <c r="FJ449" s="52"/>
      <c r="FK449" s="52"/>
      <c r="FL449" s="52"/>
      <c r="FM449" s="52"/>
      <c r="FN449" s="52"/>
      <c r="FO449" s="52"/>
      <c r="FP449" s="52"/>
      <c r="FQ449" s="52"/>
      <c r="FR449" s="52"/>
      <c r="FS449" s="52"/>
      <c r="FT449" s="52"/>
      <c r="FU449" s="52"/>
      <c r="FV449" s="52"/>
      <c r="FW449" s="52"/>
      <c r="FX449" s="52"/>
      <c r="FY449" s="52"/>
      <c r="FZ449" s="52"/>
      <c r="GA449" s="52"/>
      <c r="GB449" s="52"/>
      <c r="GC449" s="52"/>
      <c r="GD449" s="52"/>
      <c r="GE449" s="52"/>
      <c r="GF449" s="52"/>
      <c r="GG449" s="52"/>
      <c r="GH449" s="52"/>
      <c r="GI449" s="52"/>
      <c r="GJ449" s="52"/>
      <c r="GK449" s="52"/>
      <c r="GL449" s="52"/>
      <c r="GM449" s="52"/>
      <c r="GN449" s="52"/>
      <c r="GO449" s="52"/>
      <c r="GP449" s="52"/>
      <c r="GQ449" s="52"/>
      <c r="GR449" s="52"/>
      <c r="GS449" s="52"/>
      <c r="GT449" s="52"/>
      <c r="GU449" s="52"/>
      <c r="GV449" s="52"/>
      <c r="GW449" s="52"/>
      <c r="GX449" s="52"/>
      <c r="GY449" s="52"/>
      <c r="GZ449" s="52"/>
      <c r="HA449" s="52"/>
      <c r="HB449" s="52"/>
      <c r="HC449" s="52"/>
      <c r="HD449" s="52"/>
      <c r="HE449" s="52"/>
      <c r="HF449" s="52"/>
      <c r="HG449" s="52"/>
      <c r="HH449" s="52"/>
      <c r="HI449" s="52"/>
      <c r="HJ449" s="52"/>
      <c r="HK449" s="52"/>
      <c r="HL449" s="52"/>
      <c r="HM449" s="52"/>
      <c r="HN449" s="52"/>
      <c r="HO449" s="52"/>
      <c r="HP449" s="52"/>
      <c r="HQ449" s="52"/>
      <c r="HR449" s="52"/>
      <c r="HS449" s="52"/>
      <c r="HT449" s="52"/>
      <c r="HU449" s="52"/>
      <c r="HV449" s="52"/>
      <c r="HW449" s="52"/>
      <c r="HX449" s="52"/>
      <c r="HY449" s="52"/>
      <c r="HZ449" s="52"/>
      <c r="IA449" s="52"/>
      <c r="IB449" s="52"/>
      <c r="IC449" s="52"/>
      <c r="ID449" s="52"/>
      <c r="IE449" s="52"/>
      <c r="IF449" s="52"/>
      <c r="IG449" s="52"/>
      <c r="IH449" s="52"/>
      <c r="II449" s="52"/>
      <c r="IJ449" s="52"/>
      <c r="IK449" s="52"/>
      <c r="IL449" s="52"/>
    </row>
  </sheetData>
  <mergeCells count="72">
    <mergeCell ref="A200:A201"/>
    <mergeCell ref="A268:A271"/>
    <mergeCell ref="A272:A273"/>
    <mergeCell ref="A1:A4"/>
    <mergeCell ref="A5:A6"/>
    <mergeCell ref="A70:A73"/>
    <mergeCell ref="A74:A75"/>
    <mergeCell ref="A131:A134"/>
    <mergeCell ref="A426:A427"/>
    <mergeCell ref="B5:B6"/>
    <mergeCell ref="B74:B75"/>
    <mergeCell ref="B135:B136"/>
    <mergeCell ref="B200:B201"/>
    <mergeCell ref="B272:B273"/>
    <mergeCell ref="B337:B338"/>
    <mergeCell ref="B379:B380"/>
    <mergeCell ref="B426:B427"/>
    <mergeCell ref="A333:A336"/>
    <mergeCell ref="A337:A338"/>
    <mergeCell ref="A375:A378"/>
    <mergeCell ref="A379:A380"/>
    <mergeCell ref="A422:A425"/>
    <mergeCell ref="A135:A136"/>
    <mergeCell ref="A196:A199"/>
    <mergeCell ref="C337:C338"/>
    <mergeCell ref="C379:C380"/>
    <mergeCell ref="C426:C427"/>
    <mergeCell ref="D5:D6"/>
    <mergeCell ref="D74:D75"/>
    <mergeCell ref="D135:D136"/>
    <mergeCell ref="D200:D201"/>
    <mergeCell ref="D272:D273"/>
    <mergeCell ref="D337:D338"/>
    <mergeCell ref="D379:D380"/>
    <mergeCell ref="D426:D427"/>
    <mergeCell ref="C5:C6"/>
    <mergeCell ref="C74:C75"/>
    <mergeCell ref="C135:C136"/>
    <mergeCell ref="C200:C201"/>
    <mergeCell ref="C272:C273"/>
    <mergeCell ref="F375:F378"/>
    <mergeCell ref="E5:E6"/>
    <mergeCell ref="E74:E75"/>
    <mergeCell ref="E135:E136"/>
    <mergeCell ref="E200:E201"/>
    <mergeCell ref="E272:E273"/>
    <mergeCell ref="F200:F201"/>
    <mergeCell ref="F268:F271"/>
    <mergeCell ref="F272:F273"/>
    <mergeCell ref="F333:F336"/>
    <mergeCell ref="F337:F338"/>
    <mergeCell ref="F70:F73"/>
    <mergeCell ref="F74:F75"/>
    <mergeCell ref="F131:F134"/>
    <mergeCell ref="F135:F136"/>
    <mergeCell ref="F196:F199"/>
    <mergeCell ref="F379:F380"/>
    <mergeCell ref="F422:F425"/>
    <mergeCell ref="F426:F427"/>
    <mergeCell ref="B1:E4"/>
    <mergeCell ref="B70:E73"/>
    <mergeCell ref="B131:E134"/>
    <mergeCell ref="B196:E199"/>
    <mergeCell ref="B268:E271"/>
    <mergeCell ref="B333:E336"/>
    <mergeCell ref="B375:E378"/>
    <mergeCell ref="B422:E425"/>
    <mergeCell ref="E337:E338"/>
    <mergeCell ref="E379:E380"/>
    <mergeCell ref="E426:E427"/>
    <mergeCell ref="F1:F4"/>
    <mergeCell ref="F5:F6"/>
  </mergeCells>
  <pageMargins left="0.61944444444444402" right="0" top="1.06944444444444" bottom="0" header="1.06944444444444" footer="1.2395833333333299"/>
  <pageSetup paperSize="9" scale="58" orientation="portrait" r:id="rId1"/>
  <rowBreaks count="7" manualBreakCount="7">
    <brk id="69" max="5" man="1"/>
    <brk id="130" max="5" man="1"/>
    <brk id="195" max="5" man="1"/>
    <brk id="267" max="5" man="1"/>
    <brk id="332" max="5" man="1"/>
    <brk id="374" max="5" man="1"/>
    <brk id="421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3"/>
  <sheetViews>
    <sheetView view="pageBreakPreview" topLeftCell="A6" zoomScale="90" zoomScaleNormal="100" zoomScaleSheetLayoutView="90" workbookViewId="0">
      <selection activeCell="A8" sqref="A8:F16"/>
    </sheetView>
  </sheetViews>
  <sheetFormatPr defaultColWidth="9.140625" defaultRowHeight="15"/>
  <cols>
    <col min="1" max="1" width="9.140625" style="51"/>
    <col min="2" max="2" width="64.5703125" style="87" customWidth="1"/>
    <col min="3" max="4" width="9.140625" style="51" customWidth="1"/>
    <col min="5" max="5" width="14.140625" style="51" customWidth="1"/>
    <col min="6" max="6" width="18.85546875" style="51" customWidth="1"/>
    <col min="7" max="16384" width="9.140625" style="51"/>
  </cols>
  <sheetData>
    <row r="1" spans="1:256" ht="30" customHeight="1">
      <c r="A1" s="739" t="str">
        <f>+'Bill 8 Equip &amp; Bill 9 Relocat.'!A1:F1</f>
        <v>PROPOSED WEIGHBRIDGE STATION AT TEMA BEACH ROAD (NEAR COMMUNITY 3)</v>
      </c>
      <c r="B1" s="740"/>
      <c r="C1" s="740"/>
      <c r="D1" s="740"/>
      <c r="E1" s="740"/>
      <c r="F1" s="741"/>
    </row>
    <row r="2" spans="1:256" ht="15.75">
      <c r="A2" s="88" t="s">
        <v>67</v>
      </c>
      <c r="B2" s="89" t="s">
        <v>78</v>
      </c>
      <c r="C2" s="90" t="s">
        <v>80</v>
      </c>
      <c r="D2" s="89" t="s">
        <v>123</v>
      </c>
      <c r="E2" s="91" t="s">
        <v>81</v>
      </c>
      <c r="F2" s="92" t="s">
        <v>82</v>
      </c>
    </row>
    <row r="3" spans="1:256" customFormat="1" ht="15.75">
      <c r="A3" s="93"/>
      <c r="B3" s="94"/>
      <c r="C3" s="95"/>
      <c r="D3" s="94"/>
      <c r="E3" s="96"/>
      <c r="F3" s="97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1"/>
      <c r="CJ3" s="51"/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1"/>
      <c r="CV3" s="51"/>
      <c r="CW3" s="51"/>
      <c r="CX3" s="51"/>
      <c r="CY3" s="51"/>
      <c r="CZ3" s="51"/>
      <c r="DA3" s="51"/>
      <c r="DB3" s="51"/>
      <c r="DC3" s="51"/>
      <c r="DD3" s="51"/>
      <c r="DE3" s="51"/>
      <c r="DF3" s="51"/>
      <c r="DG3" s="51"/>
      <c r="DH3" s="51"/>
      <c r="DI3" s="51"/>
      <c r="DJ3" s="51"/>
      <c r="DK3" s="51"/>
      <c r="DL3" s="51"/>
      <c r="DM3" s="51"/>
      <c r="DN3" s="51"/>
      <c r="DO3" s="51"/>
      <c r="DP3" s="51"/>
      <c r="DQ3" s="51"/>
      <c r="DR3" s="51"/>
      <c r="DS3" s="51"/>
      <c r="DT3" s="51"/>
      <c r="DU3" s="51"/>
      <c r="DV3" s="51"/>
      <c r="DW3" s="51"/>
      <c r="DX3" s="51"/>
      <c r="DY3" s="51"/>
      <c r="DZ3" s="51"/>
      <c r="EA3" s="51"/>
      <c r="EB3" s="51"/>
      <c r="EC3" s="51"/>
      <c r="ED3" s="51"/>
      <c r="EE3" s="51"/>
      <c r="EF3" s="51"/>
      <c r="EG3" s="51"/>
      <c r="EH3" s="51"/>
      <c r="EI3" s="51"/>
      <c r="EJ3" s="51"/>
      <c r="EK3" s="51"/>
      <c r="EL3" s="51"/>
      <c r="EM3" s="51"/>
      <c r="EN3" s="51"/>
      <c r="EO3" s="51"/>
      <c r="EP3" s="51"/>
      <c r="EQ3" s="51"/>
      <c r="ER3" s="51"/>
      <c r="ES3" s="51"/>
      <c r="ET3" s="51"/>
      <c r="EU3" s="51"/>
      <c r="EV3" s="51"/>
      <c r="EW3" s="51"/>
      <c r="EX3" s="51"/>
      <c r="EY3" s="51"/>
      <c r="EZ3" s="51"/>
      <c r="FA3" s="51"/>
      <c r="FB3" s="51"/>
      <c r="FC3" s="51"/>
      <c r="FD3" s="51"/>
      <c r="FE3" s="51"/>
      <c r="FF3" s="51"/>
      <c r="FG3" s="51"/>
      <c r="FH3" s="51"/>
      <c r="FI3" s="51"/>
      <c r="FJ3" s="51"/>
      <c r="FK3" s="51"/>
      <c r="FL3" s="51"/>
      <c r="FM3" s="51"/>
      <c r="FN3" s="51"/>
      <c r="FO3" s="51"/>
      <c r="FP3" s="51"/>
      <c r="FQ3" s="51"/>
      <c r="FR3" s="51"/>
      <c r="FS3" s="51"/>
      <c r="FT3" s="51"/>
      <c r="FU3" s="51"/>
      <c r="FV3" s="51"/>
      <c r="FW3" s="51"/>
      <c r="FX3" s="51"/>
      <c r="FY3" s="51"/>
      <c r="FZ3" s="51"/>
      <c r="GA3" s="51"/>
      <c r="GB3" s="51"/>
      <c r="GC3" s="51"/>
      <c r="GD3" s="51"/>
      <c r="GE3" s="51"/>
      <c r="GF3" s="51"/>
      <c r="GG3" s="51"/>
      <c r="GH3" s="51"/>
      <c r="GI3" s="51"/>
      <c r="GJ3" s="51"/>
      <c r="GK3" s="51"/>
      <c r="GL3" s="51"/>
      <c r="GM3" s="51"/>
      <c r="GN3" s="51"/>
      <c r="GO3" s="51"/>
      <c r="GP3" s="51"/>
      <c r="GQ3" s="51"/>
      <c r="GR3" s="51"/>
      <c r="GS3" s="51"/>
      <c r="GT3" s="51"/>
      <c r="GU3" s="51"/>
      <c r="GV3" s="51"/>
      <c r="GW3" s="51"/>
      <c r="GX3" s="51"/>
      <c r="GY3" s="51"/>
      <c r="GZ3" s="51"/>
      <c r="HA3" s="51"/>
      <c r="HB3" s="51"/>
      <c r="HC3" s="51"/>
      <c r="HD3" s="51"/>
      <c r="HE3" s="51"/>
      <c r="HF3" s="51"/>
      <c r="HG3" s="51"/>
      <c r="HH3" s="51"/>
      <c r="HI3" s="51"/>
      <c r="HJ3" s="51"/>
      <c r="HK3" s="51"/>
      <c r="HL3" s="51"/>
      <c r="HM3" s="51"/>
      <c r="HN3" s="51"/>
      <c r="HO3" s="51"/>
      <c r="HP3" s="51"/>
      <c r="HQ3" s="51"/>
      <c r="HR3" s="51"/>
      <c r="HS3" s="51"/>
      <c r="HT3" s="51"/>
      <c r="HU3" s="51"/>
      <c r="HV3" s="51"/>
      <c r="HW3" s="51"/>
      <c r="HX3" s="51"/>
      <c r="HY3" s="51"/>
      <c r="HZ3" s="51"/>
      <c r="IA3" s="51"/>
      <c r="IB3" s="51"/>
      <c r="IC3" s="51"/>
      <c r="ID3" s="51"/>
      <c r="IE3" s="51"/>
      <c r="IF3" s="51"/>
      <c r="IG3" s="51"/>
      <c r="IH3" s="51"/>
      <c r="II3" s="51"/>
      <c r="IJ3" s="51"/>
      <c r="IK3" s="51"/>
      <c r="IL3" s="51"/>
      <c r="IM3" s="51"/>
      <c r="IN3" s="51"/>
      <c r="IO3" s="51"/>
      <c r="IP3" s="51"/>
      <c r="IQ3" s="51"/>
      <c r="IR3" s="51"/>
      <c r="IS3" s="51"/>
      <c r="IT3" s="51"/>
      <c r="IU3" s="51"/>
      <c r="IV3" s="51"/>
    </row>
    <row r="4" spans="1:256" ht="25.9" customHeight="1">
      <c r="A4" s="98"/>
      <c r="B4" s="10" t="s">
        <v>675</v>
      </c>
      <c r="C4" s="99"/>
      <c r="D4" s="100"/>
      <c r="E4" s="100"/>
      <c r="F4" s="101"/>
    </row>
    <row r="5" spans="1:256" ht="15.75">
      <c r="A5" s="102"/>
      <c r="B5" s="103"/>
      <c r="C5" s="104"/>
      <c r="D5" s="105"/>
      <c r="E5" s="105"/>
      <c r="F5" s="106"/>
    </row>
    <row r="6" spans="1:256" ht="58.5" customHeight="1">
      <c r="A6" s="107" t="s">
        <v>676</v>
      </c>
      <c r="B6" s="108" t="s">
        <v>677</v>
      </c>
      <c r="C6" s="109">
        <v>113</v>
      </c>
      <c r="D6" s="104" t="s">
        <v>20</v>
      </c>
      <c r="E6" s="110">
        <v>2920</v>
      </c>
      <c r="F6" s="111">
        <f>+C6*E6</f>
        <v>329960</v>
      </c>
    </row>
    <row r="7" spans="1:256">
      <c r="A7" s="112"/>
      <c r="B7" s="108"/>
      <c r="C7" s="104"/>
      <c r="D7" s="104"/>
      <c r="E7" s="110"/>
      <c r="F7" s="111"/>
    </row>
    <row r="8" spans="1:256">
      <c r="A8" s="58" t="s">
        <v>678</v>
      </c>
      <c r="B8" s="113" t="s">
        <v>679</v>
      </c>
      <c r="C8" s="104"/>
      <c r="D8" s="104"/>
      <c r="E8" s="110"/>
      <c r="F8" s="111"/>
    </row>
    <row r="9" spans="1:256">
      <c r="A9" s="58"/>
      <c r="B9" s="113" t="s">
        <v>680</v>
      </c>
      <c r="C9" s="104">
        <v>41</v>
      </c>
      <c r="D9" s="104" t="s">
        <v>20</v>
      </c>
      <c r="E9" s="110">
        <v>583</v>
      </c>
      <c r="F9" s="111">
        <f>+C9*E9</f>
        <v>23903</v>
      </c>
    </row>
    <row r="10" spans="1:256" ht="15.75">
      <c r="A10" s="58"/>
      <c r="B10" s="114"/>
      <c r="C10" s="104"/>
      <c r="D10" s="104"/>
      <c r="E10" s="110"/>
      <c r="F10" s="111"/>
    </row>
    <row r="11" spans="1:256">
      <c r="A11" s="58"/>
      <c r="B11" s="115" t="s">
        <v>681</v>
      </c>
      <c r="C11" s="104"/>
      <c r="D11" s="104"/>
      <c r="E11" s="110"/>
      <c r="F11" s="111"/>
    </row>
    <row r="12" spans="1:256">
      <c r="A12" s="58"/>
      <c r="B12" s="113"/>
      <c r="C12" s="104"/>
      <c r="D12" s="104"/>
      <c r="E12" s="110"/>
      <c r="F12" s="111"/>
    </row>
    <row r="13" spans="1:256" ht="45.75">
      <c r="A13" s="58" t="s">
        <v>682</v>
      </c>
      <c r="B13" s="116" t="s">
        <v>683</v>
      </c>
      <c r="C13" s="104">
        <v>8</v>
      </c>
      <c r="D13" s="104" t="s">
        <v>684</v>
      </c>
      <c r="E13" s="110">
        <v>700</v>
      </c>
      <c r="F13" s="111">
        <f>+C13*E13</f>
        <v>5600</v>
      </c>
    </row>
    <row r="14" spans="1:256">
      <c r="A14" s="58"/>
      <c r="B14" s="116"/>
      <c r="C14" s="104"/>
      <c r="D14" s="104"/>
      <c r="E14" s="110"/>
      <c r="F14" s="111"/>
    </row>
    <row r="15" spans="1:256" ht="46.5">
      <c r="A15" s="58" t="s">
        <v>682</v>
      </c>
      <c r="B15" s="116" t="s">
        <v>685</v>
      </c>
      <c r="C15" s="104">
        <v>4</v>
      </c>
      <c r="D15" s="104" t="s">
        <v>684</v>
      </c>
      <c r="E15" s="110">
        <v>1400</v>
      </c>
      <c r="F15" s="111">
        <f>+C15*E15</f>
        <v>5600</v>
      </c>
    </row>
    <row r="16" spans="1:256">
      <c r="A16" s="117"/>
      <c r="B16" s="118"/>
      <c r="C16" s="27"/>
      <c r="D16" s="27"/>
      <c r="E16" s="28"/>
      <c r="F16" s="111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  <c r="CL16" s="52"/>
      <c r="CM16" s="52"/>
      <c r="CN16" s="52"/>
      <c r="CO16" s="52"/>
      <c r="CP16" s="52"/>
      <c r="CQ16" s="52"/>
      <c r="CR16" s="52"/>
      <c r="CS16" s="52"/>
      <c r="CT16" s="52"/>
      <c r="CU16" s="52"/>
      <c r="CV16" s="52"/>
      <c r="CW16" s="52"/>
      <c r="CX16" s="52"/>
      <c r="CY16" s="52"/>
      <c r="CZ16" s="52"/>
      <c r="DA16" s="52"/>
      <c r="DB16" s="52"/>
      <c r="DC16" s="52"/>
      <c r="DD16" s="52"/>
      <c r="DE16" s="52"/>
      <c r="DF16" s="52"/>
      <c r="DG16" s="52"/>
      <c r="DH16" s="52"/>
      <c r="DI16" s="52"/>
      <c r="DJ16" s="52"/>
      <c r="DK16" s="52"/>
      <c r="DL16" s="52"/>
      <c r="DM16" s="52"/>
      <c r="DN16" s="52"/>
      <c r="DO16" s="52"/>
      <c r="DP16" s="52"/>
      <c r="DQ16" s="52"/>
      <c r="DR16" s="52"/>
      <c r="DS16" s="52"/>
      <c r="DT16" s="52"/>
      <c r="DU16" s="52"/>
      <c r="DV16" s="52"/>
      <c r="DW16" s="52"/>
      <c r="DX16" s="52"/>
      <c r="DY16" s="52"/>
      <c r="DZ16" s="52"/>
      <c r="EA16" s="52"/>
      <c r="EB16" s="52"/>
      <c r="EC16" s="52"/>
      <c r="ED16" s="52"/>
      <c r="EE16" s="52"/>
      <c r="EF16" s="52"/>
      <c r="EG16" s="52"/>
      <c r="EH16" s="52"/>
      <c r="EI16" s="52"/>
      <c r="EJ16" s="52"/>
      <c r="EK16" s="52"/>
      <c r="EL16" s="52"/>
      <c r="EM16" s="52"/>
      <c r="EN16" s="52"/>
      <c r="EO16" s="52"/>
      <c r="EP16" s="52"/>
      <c r="EQ16" s="52"/>
      <c r="ER16" s="52"/>
      <c r="ES16" s="52"/>
      <c r="ET16" s="52"/>
      <c r="EU16" s="52"/>
      <c r="EV16" s="52"/>
      <c r="EW16" s="52"/>
      <c r="EX16" s="52"/>
      <c r="EY16" s="52"/>
      <c r="EZ16" s="52"/>
      <c r="FA16" s="52"/>
      <c r="FB16" s="52"/>
      <c r="FC16" s="52"/>
      <c r="FD16" s="52"/>
      <c r="FE16" s="52"/>
      <c r="FF16" s="52"/>
      <c r="FG16" s="52"/>
      <c r="FH16" s="52"/>
      <c r="FI16" s="52"/>
      <c r="FJ16" s="52"/>
      <c r="FK16" s="52"/>
      <c r="FL16" s="52"/>
      <c r="FM16" s="52"/>
      <c r="FN16" s="52"/>
      <c r="FO16" s="52"/>
      <c r="FP16" s="52"/>
      <c r="FQ16" s="52"/>
      <c r="FR16" s="52"/>
      <c r="FS16" s="52"/>
      <c r="FT16" s="52"/>
      <c r="FU16" s="52"/>
      <c r="FV16" s="52"/>
      <c r="FW16" s="52"/>
      <c r="FX16" s="52"/>
      <c r="FY16" s="52"/>
      <c r="FZ16" s="52"/>
      <c r="GA16" s="52"/>
      <c r="GB16" s="52"/>
      <c r="GC16" s="52"/>
      <c r="GD16" s="52"/>
      <c r="GE16" s="52"/>
      <c r="GF16" s="52"/>
      <c r="GG16" s="52"/>
      <c r="GH16" s="52"/>
      <c r="GI16" s="52"/>
      <c r="GJ16" s="52"/>
      <c r="GK16" s="52"/>
      <c r="GL16" s="52"/>
      <c r="GM16" s="52"/>
      <c r="GN16" s="52"/>
      <c r="GO16" s="52"/>
      <c r="GP16" s="52"/>
      <c r="GQ16" s="52"/>
      <c r="GR16" s="52"/>
      <c r="GS16" s="52"/>
      <c r="GT16" s="52"/>
      <c r="GU16" s="52"/>
      <c r="GV16" s="52"/>
      <c r="GW16" s="52"/>
      <c r="GX16" s="52"/>
      <c r="GY16" s="52"/>
      <c r="GZ16" s="52"/>
      <c r="HA16" s="52"/>
      <c r="HB16" s="52"/>
      <c r="HC16" s="52"/>
      <c r="HD16" s="52"/>
      <c r="HE16" s="52"/>
      <c r="HF16" s="52"/>
      <c r="HG16" s="52"/>
      <c r="HH16" s="52"/>
      <c r="HI16" s="52"/>
      <c r="HJ16" s="52"/>
      <c r="HK16" s="52"/>
      <c r="HL16" s="52"/>
      <c r="HM16" s="52"/>
      <c r="HN16" s="52"/>
      <c r="HO16" s="52"/>
      <c r="HP16" s="52"/>
      <c r="HQ16" s="52"/>
      <c r="HR16" s="52"/>
      <c r="HS16" s="52"/>
      <c r="HT16" s="52"/>
      <c r="HU16" s="52"/>
      <c r="HV16" s="52"/>
      <c r="HW16" s="52"/>
      <c r="HX16" s="52"/>
      <c r="HY16" s="52"/>
      <c r="HZ16" s="52"/>
      <c r="IA16" s="52"/>
      <c r="IB16" s="52"/>
      <c r="IC16" s="52"/>
      <c r="ID16" s="52"/>
      <c r="IE16" s="52"/>
      <c r="IF16" s="52"/>
      <c r="IG16" s="52"/>
      <c r="IH16" s="52"/>
      <c r="II16" s="52"/>
      <c r="IJ16" s="52"/>
      <c r="IK16" s="52"/>
      <c r="IL16" s="52"/>
      <c r="IM16" s="52"/>
      <c r="IN16" s="52"/>
      <c r="IO16" s="52"/>
      <c r="IP16" s="52"/>
      <c r="IQ16" s="52"/>
      <c r="IR16" s="52"/>
      <c r="IS16" s="52"/>
      <c r="IT16" s="52"/>
      <c r="IU16" s="52"/>
      <c r="IV16" s="52"/>
    </row>
    <row r="17" spans="1:6">
      <c r="A17" s="102"/>
      <c r="B17" s="108"/>
      <c r="C17" s="105"/>
      <c r="D17" s="105"/>
      <c r="E17" s="105"/>
      <c r="F17" s="106"/>
    </row>
    <row r="18" spans="1:6" ht="15.75">
      <c r="A18" s="102"/>
      <c r="B18" s="119" t="str">
        <f>+B4</f>
        <v>BILL NO.9- SPEED TABLE AND RUBBLE STRIPS</v>
      </c>
      <c r="C18" s="105"/>
      <c r="D18" s="105"/>
      <c r="E18" s="105"/>
      <c r="F18" s="101"/>
    </row>
    <row r="19" spans="1:6" ht="15.75">
      <c r="A19" s="102"/>
      <c r="B19" s="108" t="s">
        <v>686</v>
      </c>
      <c r="C19" s="105"/>
      <c r="D19" s="105"/>
      <c r="E19" s="105"/>
      <c r="F19" s="120">
        <f>SUM(F6:F18)</f>
        <v>365063</v>
      </c>
    </row>
    <row r="20" spans="1:6">
      <c r="A20" s="102"/>
      <c r="B20" s="108"/>
      <c r="C20" s="105"/>
      <c r="D20" s="105"/>
      <c r="E20" s="105"/>
      <c r="F20" s="106"/>
    </row>
    <row r="21" spans="1:6">
      <c r="A21" s="102"/>
      <c r="B21" s="108"/>
      <c r="C21" s="105"/>
      <c r="D21" s="105"/>
      <c r="E21" s="105"/>
      <c r="F21" s="106"/>
    </row>
    <row r="22" spans="1:6">
      <c r="A22" s="102"/>
      <c r="B22" s="108"/>
      <c r="C22" s="105"/>
      <c r="D22" s="105"/>
      <c r="E22" s="105"/>
      <c r="F22" s="121"/>
    </row>
    <row r="23" spans="1:6">
      <c r="A23" s="102"/>
      <c r="B23" s="108"/>
      <c r="C23" s="105"/>
      <c r="D23" s="105"/>
      <c r="E23" s="105"/>
      <c r="F23" s="121"/>
    </row>
    <row r="24" spans="1:6">
      <c r="A24" s="102"/>
      <c r="B24" s="108"/>
      <c r="C24" s="105"/>
      <c r="D24" s="105"/>
      <c r="E24" s="105"/>
      <c r="F24" s="121"/>
    </row>
    <row r="25" spans="1:6">
      <c r="A25" s="102"/>
      <c r="B25" s="108"/>
      <c r="C25" s="105"/>
      <c r="D25" s="105"/>
      <c r="E25" s="105"/>
      <c r="F25" s="121"/>
    </row>
    <row r="26" spans="1:6">
      <c r="A26" s="102"/>
      <c r="B26" s="108"/>
      <c r="C26" s="105"/>
      <c r="D26" s="105"/>
      <c r="E26" s="105"/>
      <c r="F26" s="121"/>
    </row>
    <row r="27" spans="1:6">
      <c r="A27" s="102"/>
      <c r="B27" s="108"/>
      <c r="C27" s="105"/>
      <c r="D27" s="105"/>
      <c r="E27" s="105"/>
      <c r="F27" s="121"/>
    </row>
    <row r="28" spans="1:6">
      <c r="A28" s="102"/>
      <c r="B28" s="108"/>
      <c r="C28" s="105"/>
      <c r="D28" s="105"/>
      <c r="E28" s="105"/>
      <c r="F28" s="121"/>
    </row>
    <row r="29" spans="1:6">
      <c r="A29" s="102"/>
      <c r="B29" s="108"/>
      <c r="C29" s="105"/>
      <c r="D29" s="105"/>
      <c r="E29" s="105"/>
      <c r="F29" s="121"/>
    </row>
    <row r="30" spans="1:6">
      <c r="A30" s="102"/>
      <c r="B30" s="108"/>
      <c r="C30" s="105"/>
      <c r="D30" s="105"/>
      <c r="E30" s="105"/>
      <c r="F30" s="121"/>
    </row>
    <row r="31" spans="1:6">
      <c r="A31" s="102"/>
      <c r="B31" s="108"/>
      <c r="C31" s="105"/>
      <c r="D31" s="105"/>
      <c r="E31" s="105"/>
      <c r="F31" s="121"/>
    </row>
    <row r="32" spans="1:6">
      <c r="A32" s="102"/>
      <c r="B32" s="108"/>
      <c r="C32" s="105"/>
      <c r="D32" s="105"/>
      <c r="E32" s="105"/>
      <c r="F32" s="121"/>
    </row>
    <row r="33" spans="1:6">
      <c r="A33" s="102"/>
      <c r="B33" s="108"/>
      <c r="C33" s="105"/>
      <c r="D33" s="105"/>
      <c r="E33" s="105"/>
      <c r="F33" s="121"/>
    </row>
    <row r="34" spans="1:6">
      <c r="A34" s="102"/>
      <c r="B34" s="108"/>
      <c r="C34" s="105"/>
      <c r="D34" s="105"/>
      <c r="E34" s="105"/>
      <c r="F34" s="121"/>
    </row>
    <row r="35" spans="1:6">
      <c r="A35" s="102"/>
      <c r="B35" s="108"/>
      <c r="C35" s="105"/>
      <c r="D35" s="105"/>
      <c r="E35" s="105"/>
      <c r="F35" s="121"/>
    </row>
    <row r="36" spans="1:6">
      <c r="A36" s="102"/>
      <c r="B36" s="108"/>
      <c r="C36" s="105"/>
      <c r="D36" s="105"/>
      <c r="E36" s="105"/>
      <c r="F36" s="121"/>
    </row>
    <row r="37" spans="1:6">
      <c r="A37" s="102"/>
      <c r="B37" s="108"/>
      <c r="C37" s="105"/>
      <c r="D37" s="105"/>
      <c r="E37" s="105"/>
      <c r="F37" s="121"/>
    </row>
    <row r="38" spans="1:6">
      <c r="A38" s="102"/>
      <c r="B38" s="108"/>
      <c r="C38" s="105"/>
      <c r="D38" s="105"/>
      <c r="E38" s="105"/>
      <c r="F38" s="121"/>
    </row>
    <row r="39" spans="1:6">
      <c r="A39" s="102"/>
      <c r="B39" s="108"/>
      <c r="C39" s="105"/>
      <c r="D39" s="105"/>
      <c r="E39" s="105"/>
      <c r="F39" s="121"/>
    </row>
    <row r="40" spans="1:6">
      <c r="A40" s="102"/>
      <c r="B40" s="108"/>
      <c r="C40" s="105"/>
      <c r="D40" s="105"/>
      <c r="E40" s="105"/>
      <c r="F40" s="121"/>
    </row>
    <row r="41" spans="1:6">
      <c r="A41" s="102"/>
      <c r="B41" s="108"/>
      <c r="C41" s="105"/>
      <c r="D41" s="105"/>
      <c r="E41" s="105"/>
      <c r="F41" s="121"/>
    </row>
    <row r="42" spans="1:6">
      <c r="A42" s="102"/>
      <c r="B42" s="108"/>
      <c r="C42" s="105"/>
      <c r="D42" s="105"/>
      <c r="E42" s="105"/>
      <c r="F42" s="121"/>
    </row>
    <row r="43" spans="1:6">
      <c r="A43" s="122"/>
      <c r="B43" s="123"/>
      <c r="C43" s="124"/>
      <c r="D43" s="124"/>
      <c r="E43" s="124"/>
      <c r="F43" s="125"/>
    </row>
  </sheetData>
  <mergeCells count="1">
    <mergeCell ref="A1:F1"/>
  </mergeCells>
  <printOptions horizontalCentered="1"/>
  <pageMargins left="0.34930555555555598" right="0.389583333333333" top="0.75" bottom="0.75" header="0.30972222222222201" footer="0.30972222222222201"/>
  <pageSetup paperSize="9" scale="75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8"/>
  <sheetViews>
    <sheetView view="pageBreakPreview" topLeftCell="A13" zoomScaleNormal="100" zoomScaleSheetLayoutView="100" workbookViewId="0">
      <selection activeCell="E40" sqref="E40"/>
    </sheetView>
  </sheetViews>
  <sheetFormatPr defaultColWidth="9.140625" defaultRowHeight="15"/>
  <cols>
    <col min="1" max="1" width="6.28515625" style="608" customWidth="1"/>
    <col min="2" max="2" width="59.5703125" style="1" customWidth="1"/>
    <col min="3" max="3" width="8.42578125" style="1" customWidth="1"/>
    <col min="4" max="4" width="7.7109375" style="1" customWidth="1"/>
    <col min="5" max="5" width="11.85546875" style="609" customWidth="1"/>
    <col min="6" max="6" width="14.42578125" style="609" customWidth="1"/>
    <col min="7" max="7" width="10" style="1"/>
    <col min="8" max="256" width="9.140625" style="52"/>
  </cols>
  <sheetData>
    <row r="1" spans="1:6">
      <c r="A1" s="2"/>
      <c r="B1" s="3"/>
      <c r="C1" s="3"/>
      <c r="D1" s="3"/>
      <c r="E1" s="3"/>
      <c r="F1" s="4"/>
    </row>
    <row r="2" spans="1:6">
      <c r="A2" s="5" t="s">
        <v>67</v>
      </c>
      <c r="B2" s="6" t="s">
        <v>78</v>
      </c>
      <c r="C2" s="7" t="s">
        <v>79</v>
      </c>
      <c r="D2" s="6" t="s">
        <v>80</v>
      </c>
      <c r="E2" s="7" t="s">
        <v>81</v>
      </c>
      <c r="F2" s="8" t="s">
        <v>82</v>
      </c>
    </row>
    <row r="3" spans="1:6">
      <c r="A3" s="5"/>
      <c r="B3" s="6"/>
      <c r="C3" s="7"/>
      <c r="D3" s="6"/>
      <c r="E3" s="7" t="s">
        <v>729</v>
      </c>
      <c r="F3" s="8"/>
    </row>
    <row r="4" spans="1:6" ht="15.75">
      <c r="A4" s="610"/>
      <c r="B4" s="611" t="s">
        <v>83</v>
      </c>
      <c r="C4" s="11"/>
      <c r="D4" s="11"/>
      <c r="E4" s="475"/>
      <c r="F4" s="36"/>
    </row>
    <row r="5" spans="1:6">
      <c r="A5" s="612"/>
      <c r="B5" s="613"/>
      <c r="C5" s="11"/>
      <c r="D5" s="11"/>
      <c r="E5" s="475"/>
      <c r="F5" s="36"/>
    </row>
    <row r="6" spans="1:6">
      <c r="A6" s="614"/>
      <c r="B6" s="615" t="s">
        <v>84</v>
      </c>
      <c r="C6" s="474"/>
      <c r="D6" s="11"/>
      <c r="E6" s="475"/>
      <c r="F6" s="36"/>
    </row>
    <row r="7" spans="1:6">
      <c r="A7" s="614"/>
      <c r="B7" s="615"/>
      <c r="C7" s="474"/>
      <c r="D7" s="11"/>
      <c r="E7" s="475"/>
      <c r="F7" s="36"/>
    </row>
    <row r="8" spans="1:6">
      <c r="A8" s="616"/>
      <c r="B8" s="617" t="s">
        <v>85</v>
      </c>
      <c r="C8" s="474"/>
      <c r="D8" s="11"/>
      <c r="E8" s="475"/>
      <c r="F8" s="36"/>
    </row>
    <row r="9" spans="1:6">
      <c r="A9" s="616" t="s">
        <v>86</v>
      </c>
      <c r="B9" s="618" t="s">
        <v>87</v>
      </c>
      <c r="C9" s="474"/>
      <c r="D9" s="474"/>
      <c r="E9" s="475"/>
      <c r="F9" s="36"/>
    </row>
    <row r="10" spans="1:6" ht="15.75">
      <c r="A10" s="616"/>
      <c r="B10" s="618" t="s">
        <v>88</v>
      </c>
      <c r="C10" s="619">
        <v>104</v>
      </c>
      <c r="D10" s="474" t="s">
        <v>9</v>
      </c>
      <c r="E10" s="620"/>
      <c r="F10" s="36">
        <f t="shared" ref="F10:F15" si="0">E10*C10</f>
        <v>0</v>
      </c>
    </row>
    <row r="11" spans="1:6" ht="15.75">
      <c r="A11" s="612"/>
      <c r="B11" s="621"/>
      <c r="C11" s="619"/>
      <c r="D11" s="474"/>
      <c r="E11" s="475"/>
      <c r="F11" s="36"/>
    </row>
    <row r="12" spans="1:6" ht="15.75">
      <c r="A12" s="616"/>
      <c r="B12" s="617" t="s">
        <v>89</v>
      </c>
      <c r="C12" s="619"/>
      <c r="D12" s="474"/>
      <c r="E12" s="620"/>
      <c r="F12" s="36"/>
    </row>
    <row r="13" spans="1:6" ht="29.25">
      <c r="A13" s="616" t="s">
        <v>90</v>
      </c>
      <c r="B13" s="622" t="s">
        <v>91</v>
      </c>
      <c r="C13" s="619">
        <v>4</v>
      </c>
      <c r="D13" s="474" t="s">
        <v>9</v>
      </c>
      <c r="E13" s="620"/>
      <c r="F13" s="36">
        <f t="shared" si="0"/>
        <v>0</v>
      </c>
    </row>
    <row r="14" spans="1:6" ht="15.75">
      <c r="A14" s="616"/>
      <c r="B14" s="617"/>
      <c r="C14" s="619"/>
      <c r="D14" s="474"/>
      <c r="E14" s="620"/>
      <c r="F14" s="36"/>
    </row>
    <row r="15" spans="1:6" ht="29.25">
      <c r="A15" s="616" t="s">
        <v>92</v>
      </c>
      <c r="B15" s="622" t="s">
        <v>93</v>
      </c>
      <c r="C15" s="619">
        <v>56</v>
      </c>
      <c r="D15" s="474" t="s">
        <v>9</v>
      </c>
      <c r="E15" s="620"/>
      <c r="F15" s="36">
        <f t="shared" si="0"/>
        <v>0</v>
      </c>
    </row>
    <row r="16" spans="1:6" ht="15.75">
      <c r="A16" s="616"/>
      <c r="B16" s="622"/>
      <c r="C16" s="619"/>
      <c r="D16" s="474"/>
      <c r="E16" s="620"/>
      <c r="F16" s="36"/>
    </row>
    <row r="17" spans="1:6" ht="29.25">
      <c r="A17" s="616" t="s">
        <v>94</v>
      </c>
      <c r="B17" s="622" t="s">
        <v>95</v>
      </c>
      <c r="C17" s="619">
        <v>6</v>
      </c>
      <c r="D17" s="474" t="s">
        <v>9</v>
      </c>
      <c r="E17" s="620"/>
      <c r="F17" s="36">
        <f>E17*C17</f>
        <v>0</v>
      </c>
    </row>
    <row r="18" spans="1:6" ht="15.75">
      <c r="A18" s="616"/>
      <c r="B18" s="618"/>
      <c r="C18" s="623"/>
      <c r="D18" s="474"/>
      <c r="E18" s="624"/>
      <c r="F18" s="36"/>
    </row>
    <row r="19" spans="1:6" ht="15.75">
      <c r="A19" s="616" t="s">
        <v>96</v>
      </c>
      <c r="B19" s="618" t="s">
        <v>97</v>
      </c>
      <c r="C19" s="619">
        <v>66</v>
      </c>
      <c r="D19" s="474" t="s">
        <v>20</v>
      </c>
      <c r="E19" s="620"/>
      <c r="F19" s="36">
        <f>E19*C19</f>
        <v>0</v>
      </c>
    </row>
    <row r="20" spans="1:6" ht="15.75">
      <c r="A20" s="616"/>
      <c r="B20" s="618"/>
      <c r="C20" s="623"/>
      <c r="D20" s="474"/>
      <c r="E20" s="624"/>
      <c r="F20" s="36"/>
    </row>
    <row r="21" spans="1:6" ht="15.75">
      <c r="A21" s="616" t="s">
        <v>98</v>
      </c>
      <c r="B21" s="618" t="s">
        <v>99</v>
      </c>
      <c r="C21" s="619">
        <v>20</v>
      </c>
      <c r="D21" s="474" t="s">
        <v>20</v>
      </c>
      <c r="E21" s="620"/>
      <c r="F21" s="36">
        <f>E21*C21</f>
        <v>0</v>
      </c>
    </row>
    <row r="22" spans="1:6" ht="15.75">
      <c r="A22" s="616"/>
      <c r="B22" s="618"/>
      <c r="C22" s="623"/>
      <c r="D22" s="474"/>
      <c r="E22" s="624"/>
      <c r="F22" s="36"/>
    </row>
    <row r="23" spans="1:6" ht="15.75">
      <c r="A23" s="616" t="s">
        <v>100</v>
      </c>
      <c r="B23" s="618" t="s">
        <v>101</v>
      </c>
      <c r="C23" s="619">
        <v>204</v>
      </c>
      <c r="D23" s="474" t="s">
        <v>102</v>
      </c>
      <c r="E23" s="620"/>
      <c r="F23" s="36">
        <f>E23*C23</f>
        <v>0</v>
      </c>
    </row>
    <row r="24" spans="1:6">
      <c r="A24" s="616"/>
      <c r="B24" s="618"/>
      <c r="C24" s="625"/>
      <c r="D24" s="474"/>
      <c r="E24" s="626"/>
      <c r="F24" s="36"/>
    </row>
    <row r="25" spans="1:6" ht="15.75">
      <c r="A25" s="616" t="s">
        <v>103</v>
      </c>
      <c r="B25" s="618" t="s">
        <v>104</v>
      </c>
      <c r="C25" s="619">
        <v>3007</v>
      </c>
      <c r="D25" s="474" t="s">
        <v>102</v>
      </c>
      <c r="E25" s="620"/>
      <c r="F25" s="36">
        <f>E25*C25</f>
        <v>0</v>
      </c>
    </row>
    <row r="26" spans="1:6">
      <c r="A26" s="616"/>
      <c r="B26" s="618"/>
      <c r="C26" s="627"/>
      <c r="D26" s="474"/>
      <c r="E26" s="626"/>
      <c r="F26" s="36"/>
    </row>
    <row r="27" spans="1:6" ht="15.75">
      <c r="A27" s="616" t="s">
        <v>105</v>
      </c>
      <c r="B27" s="618" t="s">
        <v>106</v>
      </c>
      <c r="C27" s="619">
        <v>104</v>
      </c>
      <c r="D27" s="474" t="s">
        <v>102</v>
      </c>
      <c r="E27" s="620"/>
      <c r="F27" s="36">
        <f>E27*C27</f>
        <v>0</v>
      </c>
    </row>
    <row r="28" spans="1:6" ht="15.75">
      <c r="A28" s="612"/>
      <c r="B28" s="338"/>
      <c r="C28" s="11"/>
      <c r="D28" s="474"/>
      <c r="E28" s="626"/>
      <c r="F28" s="36"/>
    </row>
    <row r="29" spans="1:6" ht="15.75">
      <c r="A29" s="616"/>
      <c r="B29" s="628" t="s">
        <v>107</v>
      </c>
      <c r="C29" s="11"/>
      <c r="D29" s="474"/>
      <c r="E29" s="629"/>
      <c r="F29" s="36"/>
    </row>
    <row r="30" spans="1:6" ht="15.75">
      <c r="A30" s="616" t="s">
        <v>108</v>
      </c>
      <c r="B30" s="630" t="s">
        <v>109</v>
      </c>
      <c r="C30" s="11">
        <v>16</v>
      </c>
      <c r="D30" s="474" t="s">
        <v>110</v>
      </c>
      <c r="E30" s="629"/>
      <c r="F30" s="36">
        <f>E30*C30</f>
        <v>0</v>
      </c>
    </row>
    <row r="31" spans="1:6" ht="15.75">
      <c r="A31" s="616"/>
      <c r="B31" s="631"/>
      <c r="C31" s="11"/>
      <c r="D31" s="474"/>
      <c r="E31" s="629"/>
      <c r="F31" s="36"/>
    </row>
    <row r="32" spans="1:6" ht="15.75">
      <c r="A32" s="616"/>
      <c r="B32" s="632" t="s">
        <v>111</v>
      </c>
      <c r="C32" s="11"/>
      <c r="D32" s="474"/>
      <c r="E32" s="629"/>
      <c r="F32" s="36"/>
    </row>
    <row r="33" spans="1:6" ht="15.75">
      <c r="A33" s="616"/>
      <c r="B33" s="632"/>
      <c r="C33" s="11"/>
      <c r="D33" s="474"/>
      <c r="E33" s="629"/>
      <c r="F33" s="36"/>
    </row>
    <row r="34" spans="1:6" ht="29.25">
      <c r="A34" s="616" t="s">
        <v>112</v>
      </c>
      <c r="B34" s="633" t="s">
        <v>113</v>
      </c>
      <c r="C34" s="11">
        <v>32</v>
      </c>
      <c r="D34" s="474" t="s">
        <v>31</v>
      </c>
      <c r="E34" s="629"/>
      <c r="F34" s="36">
        <f>E34*C34</f>
        <v>0</v>
      </c>
    </row>
    <row r="35" spans="1:6" ht="15.75">
      <c r="A35" s="616"/>
      <c r="B35" s="630"/>
      <c r="C35" s="11"/>
      <c r="D35" s="474"/>
      <c r="E35" s="629"/>
      <c r="F35" s="36"/>
    </row>
    <row r="36" spans="1:6" ht="15.75">
      <c r="A36" s="616" t="s">
        <v>114</v>
      </c>
      <c r="B36" s="630" t="s">
        <v>115</v>
      </c>
      <c r="C36" s="11">
        <v>34</v>
      </c>
      <c r="D36" s="474" t="s">
        <v>31</v>
      </c>
      <c r="E36" s="629"/>
      <c r="F36" s="36">
        <f>E36*C36</f>
        <v>0</v>
      </c>
    </row>
    <row r="37" spans="1:6" ht="15.75">
      <c r="A37" s="616"/>
      <c r="B37" s="630"/>
      <c r="C37" s="11"/>
      <c r="D37" s="474"/>
      <c r="E37" s="629"/>
      <c r="F37" s="36"/>
    </row>
    <row r="38" spans="1:6" ht="15.75">
      <c r="A38" s="616" t="s">
        <v>116</v>
      </c>
      <c r="B38" s="630" t="s">
        <v>117</v>
      </c>
      <c r="C38" s="11">
        <v>4</v>
      </c>
      <c r="D38" s="474" t="s">
        <v>110</v>
      </c>
      <c r="E38" s="629"/>
      <c r="F38" s="36">
        <f>E38*C38</f>
        <v>0</v>
      </c>
    </row>
    <row r="39" spans="1:6" ht="15.75">
      <c r="A39" s="616"/>
      <c r="B39" s="630"/>
      <c r="C39" s="11"/>
      <c r="D39" s="474"/>
      <c r="E39" s="629"/>
      <c r="F39" s="36"/>
    </row>
    <row r="40" spans="1:6" ht="15.75">
      <c r="A40" s="616" t="s">
        <v>118</v>
      </c>
      <c r="B40" s="630" t="s">
        <v>119</v>
      </c>
      <c r="C40" s="634">
        <v>105</v>
      </c>
      <c r="D40" s="474" t="s">
        <v>20</v>
      </c>
      <c r="E40" s="629"/>
      <c r="F40" s="36">
        <f>E40*C40</f>
        <v>0</v>
      </c>
    </row>
    <row r="41" spans="1:6" ht="15.75">
      <c r="A41" s="616"/>
      <c r="B41" s="630" t="s">
        <v>120</v>
      </c>
      <c r="C41" s="11"/>
      <c r="D41" s="474"/>
      <c r="E41" s="629"/>
      <c r="F41" s="36"/>
    </row>
    <row r="42" spans="1:6" ht="15.75">
      <c r="A42" s="635"/>
      <c r="B42" s="338"/>
      <c r="C42" s="634"/>
      <c r="D42" s="474"/>
      <c r="E42" s="629"/>
      <c r="F42" s="36"/>
    </row>
    <row r="43" spans="1:6" ht="15.75">
      <c r="A43" s="635"/>
      <c r="B43" s="338"/>
      <c r="C43" s="634"/>
      <c r="D43" s="474"/>
      <c r="E43" s="629"/>
      <c r="F43" s="36"/>
    </row>
    <row r="44" spans="1:6">
      <c r="A44" s="612"/>
      <c r="B44" s="636"/>
      <c r="C44" s="11"/>
      <c r="D44" s="474"/>
      <c r="E44" s="475"/>
      <c r="F44" s="36"/>
    </row>
    <row r="45" spans="1:6">
      <c r="A45" s="612"/>
      <c r="B45" s="636"/>
      <c r="C45" s="11"/>
      <c r="D45" s="474"/>
      <c r="E45" s="475"/>
      <c r="F45" s="637"/>
    </row>
    <row r="46" spans="1:6">
      <c r="A46" s="612"/>
      <c r="B46" s="636" t="s">
        <v>121</v>
      </c>
      <c r="C46" s="11"/>
      <c r="D46" s="11"/>
      <c r="E46" s="638"/>
      <c r="F46" s="639">
        <f>SUM(F8:F45)</f>
        <v>0</v>
      </c>
    </row>
    <row r="47" spans="1:6">
      <c r="A47" s="640"/>
      <c r="B47" s="641"/>
      <c r="C47" s="48"/>
      <c r="D47" s="48"/>
      <c r="E47" s="642"/>
      <c r="F47" s="643"/>
    </row>
    <row r="48" spans="1:6">
      <c r="E48" s="644"/>
      <c r="F48" s="644"/>
    </row>
  </sheetData>
  <pageMargins left="0.75" right="0" top="0.5" bottom="0.5" header="0.50972222222222197" footer="0.50972222222222197"/>
  <pageSetup scale="8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"/>
  <sheetViews>
    <sheetView tabSelected="1" view="pageBreakPreview" topLeftCell="A82" zoomScaleNormal="100" zoomScaleSheetLayoutView="100" workbookViewId="0">
      <selection activeCell="E110" sqref="E110"/>
    </sheetView>
  </sheetViews>
  <sheetFormatPr defaultColWidth="9.140625" defaultRowHeight="14.25"/>
  <cols>
    <col min="1" max="1" width="7.42578125" style="645" customWidth="1"/>
    <col min="2" max="2" width="57.7109375" style="645" customWidth="1"/>
    <col min="3" max="3" width="6.85546875" style="646" customWidth="1"/>
    <col min="4" max="4" width="7.7109375" style="647" customWidth="1"/>
    <col min="5" max="5" width="12.28515625" style="645" customWidth="1"/>
    <col min="6" max="6" width="15" style="645" customWidth="1"/>
    <col min="7" max="7" width="9.140625" style="645"/>
    <col min="8" max="16384" width="9.140625" style="52"/>
  </cols>
  <sheetData>
    <row r="1" spans="1:7" ht="15">
      <c r="A1" s="742" t="s">
        <v>0</v>
      </c>
      <c r="B1" s="742"/>
      <c r="C1" s="742"/>
      <c r="D1" s="742"/>
      <c r="E1" s="742"/>
      <c r="F1" s="742"/>
    </row>
    <row r="2" spans="1:7" ht="15">
      <c r="A2" s="743" t="s">
        <v>1</v>
      </c>
      <c r="B2" s="743"/>
      <c r="C2" s="743"/>
      <c r="D2" s="743"/>
      <c r="E2" s="743"/>
      <c r="F2" s="743"/>
    </row>
    <row r="3" spans="1:7" ht="15">
      <c r="A3" s="648"/>
      <c r="E3" s="649"/>
      <c r="F3" s="650"/>
    </row>
    <row r="4" spans="1:7" ht="28.5">
      <c r="A4" s="651" t="s">
        <v>2</v>
      </c>
      <c r="B4" s="651" t="s">
        <v>3</v>
      </c>
      <c r="C4" s="651" t="s">
        <v>4</v>
      </c>
      <c r="D4" s="651" t="s">
        <v>5</v>
      </c>
      <c r="E4" s="652" t="s">
        <v>732</v>
      </c>
      <c r="F4" s="652" t="s">
        <v>248</v>
      </c>
      <c r="G4" s="647"/>
    </row>
    <row r="5" spans="1:7" ht="12.95" customHeight="1">
      <c r="A5" s="653"/>
      <c r="B5" s="653"/>
      <c r="C5" s="653"/>
      <c r="D5" s="653"/>
      <c r="E5" s="654"/>
      <c r="F5" s="654"/>
      <c r="G5" s="647"/>
    </row>
    <row r="6" spans="1:7" ht="15">
      <c r="A6" s="655"/>
      <c r="B6" s="656" t="s">
        <v>6</v>
      </c>
      <c r="C6" s="655"/>
      <c r="D6" s="653"/>
      <c r="E6" s="657"/>
      <c r="F6" s="658"/>
    </row>
    <row r="7" spans="1:7" ht="11.1" customHeight="1">
      <c r="A7" s="655"/>
      <c r="B7" s="656"/>
      <c r="C7" s="655"/>
      <c r="D7" s="653"/>
      <c r="E7" s="657"/>
      <c r="F7" s="658"/>
    </row>
    <row r="8" spans="1:7" ht="15">
      <c r="A8" s="655"/>
      <c r="B8" s="659" t="s">
        <v>7</v>
      </c>
      <c r="C8" s="655"/>
      <c r="D8" s="653"/>
      <c r="E8" s="657"/>
      <c r="F8" s="660"/>
    </row>
    <row r="9" spans="1:7">
      <c r="A9" s="661">
        <v>1</v>
      </c>
      <c r="B9" s="630" t="s">
        <v>8</v>
      </c>
      <c r="C9" s="655" t="s">
        <v>9</v>
      </c>
      <c r="D9" s="653">
        <v>100</v>
      </c>
      <c r="E9" s="657"/>
      <c r="F9" s="660">
        <f>SUM(D9*E9)</f>
        <v>0</v>
      </c>
    </row>
    <row r="10" spans="1:7">
      <c r="A10" s="661"/>
      <c r="B10" s="630" t="s">
        <v>10</v>
      </c>
      <c r="C10" s="655"/>
      <c r="D10" s="653"/>
      <c r="E10" s="657"/>
      <c r="F10" s="660"/>
    </row>
    <row r="11" spans="1:7">
      <c r="A11" s="661"/>
      <c r="B11" s="630"/>
      <c r="C11" s="655"/>
      <c r="D11" s="653"/>
      <c r="E11" s="657"/>
      <c r="F11" s="660"/>
    </row>
    <row r="12" spans="1:7">
      <c r="A12" s="661">
        <v>2</v>
      </c>
      <c r="B12" s="630" t="s">
        <v>11</v>
      </c>
      <c r="C12" s="655" t="s">
        <v>9</v>
      </c>
      <c r="D12" s="653">
        <v>100</v>
      </c>
      <c r="E12" s="657"/>
      <c r="F12" s="660">
        <f>SUM(D12*E12)</f>
        <v>0</v>
      </c>
    </row>
    <row r="13" spans="1:7">
      <c r="A13" s="661"/>
      <c r="B13" s="630" t="s">
        <v>12</v>
      </c>
      <c r="C13" s="655"/>
      <c r="D13" s="653"/>
      <c r="E13" s="657"/>
      <c r="F13" s="660"/>
    </row>
    <row r="14" spans="1:7">
      <c r="A14" s="661"/>
      <c r="B14" s="630"/>
      <c r="C14" s="655"/>
      <c r="D14" s="653"/>
      <c r="E14" s="657"/>
      <c r="F14" s="660"/>
    </row>
    <row r="15" spans="1:7">
      <c r="A15" s="661">
        <v>3</v>
      </c>
      <c r="B15" s="630" t="s">
        <v>13</v>
      </c>
      <c r="C15" s="655" t="s">
        <v>9</v>
      </c>
      <c r="D15" s="653">
        <v>30</v>
      </c>
      <c r="E15" s="657"/>
      <c r="F15" s="660">
        <f>SUM(D15*E15)</f>
        <v>0</v>
      </c>
    </row>
    <row r="16" spans="1:7">
      <c r="A16" s="661"/>
      <c r="B16" s="630" t="s">
        <v>14</v>
      </c>
      <c r="C16" s="655"/>
      <c r="D16" s="653"/>
      <c r="E16" s="657"/>
      <c r="F16" s="660"/>
    </row>
    <row r="17" spans="1:6">
      <c r="A17" s="661"/>
      <c r="B17" s="630"/>
      <c r="C17" s="655"/>
      <c r="D17" s="653"/>
      <c r="E17" s="657"/>
      <c r="F17" s="660"/>
    </row>
    <row r="18" spans="1:6">
      <c r="A18" s="661">
        <v>4</v>
      </c>
      <c r="B18" s="630" t="s">
        <v>15</v>
      </c>
      <c r="C18" s="655"/>
      <c r="D18" s="653"/>
      <c r="E18" s="630"/>
      <c r="F18" s="630"/>
    </row>
    <row r="19" spans="1:6">
      <c r="A19" s="661"/>
      <c r="B19" s="630" t="s">
        <v>16</v>
      </c>
      <c r="C19" s="655"/>
      <c r="D19" s="653"/>
      <c r="E19" s="657"/>
      <c r="F19" s="660"/>
    </row>
    <row r="20" spans="1:6">
      <c r="A20" s="661"/>
      <c r="B20" s="630" t="s">
        <v>17</v>
      </c>
      <c r="C20" s="655"/>
      <c r="D20" s="653"/>
      <c r="E20" s="657"/>
      <c r="F20" s="660"/>
    </row>
    <row r="21" spans="1:6">
      <c r="A21" s="661"/>
      <c r="B21" s="630" t="s">
        <v>18</v>
      </c>
      <c r="C21" s="655" t="s">
        <v>9</v>
      </c>
      <c r="D21" s="653">
        <v>8</v>
      </c>
      <c r="E21" s="657"/>
      <c r="F21" s="660">
        <f>SUM(D21*E21)</f>
        <v>0</v>
      </c>
    </row>
    <row r="22" spans="1:6">
      <c r="A22" s="661"/>
      <c r="B22" s="630"/>
      <c r="C22" s="655"/>
      <c r="D22" s="653"/>
      <c r="E22" s="657"/>
      <c r="F22" s="660"/>
    </row>
    <row r="23" spans="1:6">
      <c r="A23" s="661">
        <v>5</v>
      </c>
      <c r="B23" s="630" t="s">
        <v>19</v>
      </c>
      <c r="C23" s="655" t="s">
        <v>20</v>
      </c>
      <c r="D23" s="653">
        <v>60</v>
      </c>
      <c r="E23" s="657"/>
      <c r="F23" s="660">
        <f>SUM(D23*E23)</f>
        <v>0</v>
      </c>
    </row>
    <row r="24" spans="1:6">
      <c r="A24" s="661"/>
      <c r="B24" s="630" t="s">
        <v>21</v>
      </c>
      <c r="C24" s="655"/>
      <c r="D24" s="653"/>
      <c r="E24" s="657"/>
      <c r="F24" s="660"/>
    </row>
    <row r="25" spans="1:6">
      <c r="A25" s="661"/>
      <c r="B25" s="630"/>
      <c r="C25" s="655"/>
      <c r="D25" s="653"/>
      <c r="E25" s="657"/>
      <c r="F25" s="660"/>
    </row>
    <row r="26" spans="1:6">
      <c r="A26" s="661">
        <v>6</v>
      </c>
      <c r="B26" s="630" t="s">
        <v>22</v>
      </c>
      <c r="C26" s="655"/>
      <c r="D26" s="653"/>
      <c r="E26" s="657"/>
      <c r="F26" s="660"/>
    </row>
    <row r="27" spans="1:6">
      <c r="A27" s="661"/>
      <c r="B27" s="630" t="s">
        <v>23</v>
      </c>
      <c r="C27" s="655"/>
      <c r="D27" s="653"/>
      <c r="E27" s="657"/>
      <c r="F27" s="660"/>
    </row>
    <row r="28" spans="1:6">
      <c r="A28" s="661"/>
      <c r="B28" s="630" t="s">
        <v>24</v>
      </c>
      <c r="C28" s="655" t="s">
        <v>20</v>
      </c>
      <c r="D28" s="653">
        <v>30</v>
      </c>
      <c r="E28" s="657"/>
      <c r="F28" s="660">
        <f>SUM(D28*E28)</f>
        <v>0</v>
      </c>
    </row>
    <row r="29" spans="1:6">
      <c r="A29" s="661"/>
      <c r="B29" s="630"/>
      <c r="C29" s="655"/>
      <c r="D29" s="653"/>
      <c r="E29" s="657"/>
      <c r="F29" s="660"/>
    </row>
    <row r="30" spans="1:6">
      <c r="A30" s="661">
        <v>7</v>
      </c>
      <c r="B30" s="630" t="s">
        <v>25</v>
      </c>
      <c r="C30" s="655"/>
      <c r="D30" s="653"/>
      <c r="E30" s="657"/>
      <c r="F30" s="660"/>
    </row>
    <row r="31" spans="1:6">
      <c r="A31" s="661"/>
      <c r="B31" s="630" t="s">
        <v>26</v>
      </c>
      <c r="C31" s="655" t="s">
        <v>9</v>
      </c>
      <c r="D31" s="653">
        <v>10</v>
      </c>
      <c r="E31" s="657"/>
      <c r="F31" s="660">
        <f t="shared" ref="F31:F36" si="0">SUM(D31*E31)</f>
        <v>0</v>
      </c>
    </row>
    <row r="32" spans="1:6">
      <c r="A32" s="661"/>
      <c r="B32" s="630" t="s">
        <v>27</v>
      </c>
      <c r="C32" s="655"/>
      <c r="D32" s="653"/>
      <c r="E32" s="657"/>
      <c r="F32" s="660"/>
    </row>
    <row r="33" spans="1:6">
      <c r="A33" s="661"/>
      <c r="B33" s="630"/>
      <c r="C33" s="655"/>
      <c r="D33" s="653"/>
      <c r="E33" s="657"/>
      <c r="F33" s="660"/>
    </row>
    <row r="34" spans="1:6" ht="28.5">
      <c r="A34" s="662">
        <v>8</v>
      </c>
      <c r="B34" s="633" t="s">
        <v>28</v>
      </c>
      <c r="C34" s="655" t="s">
        <v>29</v>
      </c>
      <c r="D34" s="653">
        <v>8</v>
      </c>
      <c r="E34" s="657"/>
      <c r="F34" s="660">
        <f t="shared" si="0"/>
        <v>0</v>
      </c>
    </row>
    <row r="35" spans="1:6">
      <c r="A35" s="661"/>
      <c r="B35" s="630"/>
      <c r="C35" s="655"/>
      <c r="D35" s="653"/>
      <c r="E35" s="657"/>
      <c r="F35" s="660"/>
    </row>
    <row r="36" spans="1:6">
      <c r="A36" s="661">
        <v>9</v>
      </c>
      <c r="B36" s="630" t="s">
        <v>30</v>
      </c>
      <c r="C36" s="655" t="s">
        <v>31</v>
      </c>
      <c r="D36" s="653">
        <v>100</v>
      </c>
      <c r="E36" s="657"/>
      <c r="F36" s="660">
        <f t="shared" si="0"/>
        <v>0</v>
      </c>
    </row>
    <row r="37" spans="1:6">
      <c r="A37" s="661"/>
      <c r="B37" s="630" t="s">
        <v>32</v>
      </c>
      <c r="C37" s="655"/>
      <c r="D37" s="653"/>
      <c r="E37" s="657"/>
      <c r="F37" s="660"/>
    </row>
    <row r="38" spans="1:6">
      <c r="A38" s="661"/>
      <c r="B38" s="630"/>
      <c r="C38" s="655"/>
      <c r="D38" s="653"/>
      <c r="E38" s="657"/>
      <c r="F38" s="660"/>
    </row>
    <row r="39" spans="1:6">
      <c r="A39" s="661">
        <v>10</v>
      </c>
      <c r="B39" s="630" t="s">
        <v>33</v>
      </c>
      <c r="C39" s="655" t="s">
        <v>31</v>
      </c>
      <c r="D39" s="653">
        <v>80</v>
      </c>
      <c r="E39" s="657"/>
      <c r="F39" s="660">
        <f>SUM(D39*E39)</f>
        <v>0</v>
      </c>
    </row>
    <row r="40" spans="1:6">
      <c r="A40" s="661"/>
      <c r="B40" s="630" t="s">
        <v>34</v>
      </c>
      <c r="C40" s="655"/>
      <c r="D40" s="653"/>
      <c r="E40" s="657"/>
      <c r="F40" s="660"/>
    </row>
    <row r="41" spans="1:6">
      <c r="A41" s="661"/>
      <c r="B41" s="630"/>
      <c r="C41" s="655"/>
      <c r="D41" s="653"/>
      <c r="E41" s="657"/>
      <c r="F41" s="660"/>
    </row>
    <row r="42" spans="1:6">
      <c r="A42" s="661">
        <v>11</v>
      </c>
      <c r="B42" s="630" t="s">
        <v>35</v>
      </c>
      <c r="C42" s="655" t="s">
        <v>31</v>
      </c>
      <c r="D42" s="653">
        <v>100</v>
      </c>
      <c r="E42" s="657"/>
      <c r="F42" s="660">
        <f>SUM(D42*E42)</f>
        <v>0</v>
      </c>
    </row>
    <row r="43" spans="1:6">
      <c r="A43" s="661"/>
      <c r="B43" s="630" t="s">
        <v>36</v>
      </c>
      <c r="C43" s="655"/>
      <c r="D43" s="653"/>
      <c r="E43" s="657"/>
      <c r="F43" s="660"/>
    </row>
    <row r="44" spans="1:6">
      <c r="A44" s="661"/>
      <c r="B44" s="630"/>
      <c r="C44" s="655"/>
      <c r="D44" s="653"/>
      <c r="E44" s="657"/>
      <c r="F44" s="660"/>
    </row>
    <row r="45" spans="1:6">
      <c r="A45" s="661">
        <v>12</v>
      </c>
      <c r="B45" s="630" t="s">
        <v>37</v>
      </c>
      <c r="C45" s="655" t="s">
        <v>29</v>
      </c>
      <c r="D45" s="653">
        <v>1</v>
      </c>
      <c r="E45" s="657"/>
      <c r="F45" s="660">
        <f>SUM(D45*E45)</f>
        <v>0</v>
      </c>
    </row>
    <row r="46" spans="1:6">
      <c r="A46" s="661"/>
      <c r="B46" s="630"/>
      <c r="C46" s="655"/>
      <c r="D46" s="653"/>
      <c r="E46" s="657"/>
      <c r="F46" s="660"/>
    </row>
    <row r="47" spans="1:6">
      <c r="A47" s="661" t="s">
        <v>38</v>
      </c>
      <c r="B47" s="630" t="s">
        <v>39</v>
      </c>
      <c r="C47" s="655" t="s">
        <v>29</v>
      </c>
      <c r="D47" s="655">
        <v>1</v>
      </c>
      <c r="E47" s="660"/>
      <c r="F47" s="660">
        <f>E47</f>
        <v>0</v>
      </c>
    </row>
    <row r="48" spans="1:6">
      <c r="A48" s="661"/>
      <c r="B48" s="630"/>
      <c r="C48" s="655"/>
      <c r="D48" s="655"/>
      <c r="E48" s="660"/>
      <c r="F48" s="660"/>
    </row>
    <row r="49" spans="1:7" ht="15">
      <c r="A49" s="655"/>
      <c r="B49" s="656" t="s">
        <v>40</v>
      </c>
      <c r="C49" s="655"/>
      <c r="D49" s="653"/>
      <c r="E49" s="657"/>
      <c r="F49" s="660"/>
    </row>
    <row r="50" spans="1:7">
      <c r="A50" s="661">
        <v>13</v>
      </c>
      <c r="B50" s="663" t="s">
        <v>41</v>
      </c>
      <c r="C50" s="653" t="s">
        <v>31</v>
      </c>
      <c r="D50" s="653">
        <v>2000</v>
      </c>
      <c r="E50" s="664"/>
      <c r="F50" s="664">
        <f>SUM(D50*E50)</f>
        <v>0</v>
      </c>
      <c r="G50" s="665"/>
    </row>
    <row r="51" spans="1:7">
      <c r="A51" s="661"/>
      <c r="B51" s="630" t="s">
        <v>42</v>
      </c>
      <c r="C51" s="655"/>
      <c r="D51" s="666"/>
      <c r="E51" s="657"/>
      <c r="F51" s="660"/>
    </row>
    <row r="52" spans="1:7">
      <c r="A52" s="661"/>
      <c r="B52" s="630"/>
      <c r="C52" s="655"/>
      <c r="D52" s="666"/>
      <c r="E52" s="657"/>
      <c r="F52" s="660"/>
    </row>
    <row r="53" spans="1:7">
      <c r="A53" s="661">
        <v>14</v>
      </c>
      <c r="B53" s="630" t="s">
        <v>43</v>
      </c>
      <c r="C53" s="655" t="s">
        <v>31</v>
      </c>
      <c r="D53" s="653">
        <v>100</v>
      </c>
      <c r="E53" s="657"/>
      <c r="F53" s="660">
        <f>SUM(D53*E53)</f>
        <v>0</v>
      </c>
    </row>
    <row r="54" spans="1:7">
      <c r="A54" s="661"/>
      <c r="B54" s="630" t="s">
        <v>44</v>
      </c>
      <c r="C54" s="655"/>
      <c r="D54" s="666"/>
      <c r="E54" s="657"/>
      <c r="F54" s="660"/>
    </row>
    <row r="55" spans="1:7">
      <c r="A55" s="655"/>
      <c r="B55" s="630"/>
      <c r="C55" s="655"/>
      <c r="D55" s="653"/>
      <c r="E55" s="657"/>
      <c r="F55" s="660"/>
    </row>
    <row r="56" spans="1:7" ht="15">
      <c r="A56" s="667"/>
      <c r="B56" s="668" t="s">
        <v>45</v>
      </c>
      <c r="C56" s="667"/>
      <c r="D56" s="669"/>
      <c r="E56" s="670"/>
      <c r="F56" s="671">
        <f>SUM(F9:F55)</f>
        <v>0</v>
      </c>
    </row>
    <row r="57" spans="1:7">
      <c r="A57" s="672"/>
      <c r="B57" s="673"/>
      <c r="C57" s="672"/>
      <c r="D57" s="674"/>
      <c r="E57" s="675"/>
      <c r="F57" s="676"/>
    </row>
    <row r="58" spans="1:7">
      <c r="A58" s="677"/>
      <c r="B58" s="678"/>
      <c r="C58" s="677"/>
      <c r="D58" s="679"/>
      <c r="E58" s="680"/>
      <c r="F58" s="681"/>
    </row>
    <row r="59" spans="1:7">
      <c r="A59" s="677"/>
      <c r="B59" s="678"/>
      <c r="C59" s="677"/>
      <c r="D59" s="679"/>
      <c r="E59" s="682"/>
      <c r="F59" s="681"/>
    </row>
    <row r="60" spans="1:7" ht="28.5">
      <c r="A60" s="683" t="s">
        <v>2</v>
      </c>
      <c r="B60" s="651" t="s">
        <v>3</v>
      </c>
      <c r="C60" s="651" t="s">
        <v>4</v>
      </c>
      <c r="D60" s="651" t="s">
        <v>5</v>
      </c>
      <c r="E60" s="652" t="s">
        <v>732</v>
      </c>
      <c r="F60" s="684" t="s">
        <v>248</v>
      </c>
      <c r="G60" s="647"/>
    </row>
    <row r="61" spans="1:7" ht="15">
      <c r="A61" s="685"/>
      <c r="B61" s="685" t="s">
        <v>46</v>
      </c>
      <c r="C61" s="667"/>
      <c r="D61" s="669"/>
      <c r="E61" s="670"/>
      <c r="F61" s="671">
        <f>F56</f>
        <v>0</v>
      </c>
    </row>
    <row r="62" spans="1:7" ht="15">
      <c r="A62" s="630"/>
      <c r="B62" s="630"/>
      <c r="C62" s="655"/>
      <c r="D62" s="653"/>
      <c r="E62" s="657"/>
      <c r="F62" s="686"/>
    </row>
    <row r="63" spans="1:7" ht="15">
      <c r="A63" s="655"/>
      <c r="B63" s="656" t="s">
        <v>47</v>
      </c>
      <c r="C63" s="655"/>
      <c r="D63" s="653"/>
      <c r="E63" s="657"/>
      <c r="F63" s="660"/>
    </row>
    <row r="64" spans="1:7">
      <c r="A64" s="661"/>
      <c r="B64" s="630"/>
      <c r="C64" s="655"/>
      <c r="D64" s="666"/>
      <c r="E64" s="657"/>
      <c r="F64" s="660"/>
    </row>
    <row r="65" spans="1:6">
      <c r="A65" s="661">
        <v>15</v>
      </c>
      <c r="B65" s="630" t="s">
        <v>48</v>
      </c>
      <c r="C65" s="655" t="s">
        <v>31</v>
      </c>
      <c r="D65" s="653">
        <v>0</v>
      </c>
      <c r="E65" s="657">
        <v>0</v>
      </c>
      <c r="F65" s="660">
        <f>SUM(D65*E65)</f>
        <v>0</v>
      </c>
    </row>
    <row r="66" spans="1:6">
      <c r="A66" s="661"/>
      <c r="B66" s="630"/>
      <c r="C66" s="655"/>
      <c r="D66" s="653"/>
      <c r="E66" s="657"/>
      <c r="F66" s="660"/>
    </row>
    <row r="67" spans="1:6">
      <c r="A67" s="661">
        <v>16</v>
      </c>
      <c r="B67" s="630" t="s">
        <v>49</v>
      </c>
      <c r="C67" s="655" t="s">
        <v>29</v>
      </c>
      <c r="D67" s="653">
        <v>2</v>
      </c>
      <c r="E67" s="657"/>
      <c r="F67" s="660">
        <f>D67*E67</f>
        <v>0</v>
      </c>
    </row>
    <row r="68" spans="1:6">
      <c r="A68" s="661"/>
      <c r="B68" s="630" t="s">
        <v>50</v>
      </c>
      <c r="C68" s="655"/>
      <c r="D68" s="653"/>
      <c r="E68" s="657"/>
      <c r="F68" s="660"/>
    </row>
    <row r="69" spans="1:6">
      <c r="A69" s="661"/>
      <c r="B69" s="630"/>
      <c r="C69" s="655"/>
      <c r="D69" s="666"/>
      <c r="E69" s="657"/>
      <c r="F69" s="660"/>
    </row>
    <row r="70" spans="1:6">
      <c r="A70" s="661">
        <v>17</v>
      </c>
      <c r="B70" s="630" t="s">
        <v>51</v>
      </c>
      <c r="C70" s="655" t="s">
        <v>29</v>
      </c>
      <c r="D70" s="653">
        <v>0</v>
      </c>
      <c r="E70" s="657">
        <v>0</v>
      </c>
      <c r="F70" s="660">
        <f>E70</f>
        <v>0</v>
      </c>
    </row>
    <row r="71" spans="1:6">
      <c r="A71" s="661"/>
      <c r="B71" s="630"/>
      <c r="C71" s="655"/>
      <c r="D71" s="666"/>
      <c r="E71" s="657"/>
      <c r="F71" s="660"/>
    </row>
    <row r="72" spans="1:6">
      <c r="A72" s="661">
        <v>18</v>
      </c>
      <c r="B72" s="630" t="s">
        <v>52</v>
      </c>
      <c r="C72" s="655" t="s">
        <v>29</v>
      </c>
      <c r="D72" s="653">
        <v>0</v>
      </c>
      <c r="E72" s="657">
        <v>0</v>
      </c>
      <c r="F72" s="660">
        <f>SUM(D72*E72)</f>
        <v>0</v>
      </c>
    </row>
    <row r="73" spans="1:6">
      <c r="A73" s="661"/>
      <c r="B73" s="630"/>
      <c r="C73" s="655"/>
      <c r="D73" s="666"/>
      <c r="E73" s="657"/>
      <c r="F73" s="660"/>
    </row>
    <row r="74" spans="1:6">
      <c r="A74" s="661">
        <v>19</v>
      </c>
      <c r="B74" s="630" t="s">
        <v>53</v>
      </c>
      <c r="C74" s="655" t="s">
        <v>29</v>
      </c>
      <c r="D74" s="653">
        <v>1</v>
      </c>
      <c r="E74" s="657"/>
      <c r="F74" s="660">
        <f>E74</f>
        <v>0</v>
      </c>
    </row>
    <row r="75" spans="1:6">
      <c r="A75" s="661"/>
      <c r="B75" s="630" t="s">
        <v>54</v>
      </c>
      <c r="C75" s="655"/>
      <c r="D75" s="666"/>
      <c r="E75" s="657"/>
      <c r="F75" s="660"/>
    </row>
    <row r="76" spans="1:6">
      <c r="A76" s="661"/>
      <c r="B76" s="630" t="s">
        <v>55</v>
      </c>
      <c r="C76" s="655"/>
      <c r="D76" s="666"/>
      <c r="E76" s="657"/>
      <c r="F76" s="660"/>
    </row>
    <row r="77" spans="1:6">
      <c r="A77" s="661"/>
      <c r="B77" s="630"/>
      <c r="C77" s="655"/>
      <c r="D77" s="666"/>
      <c r="E77" s="657"/>
      <c r="F77" s="660"/>
    </row>
    <row r="78" spans="1:6">
      <c r="A78" s="661">
        <v>20</v>
      </c>
      <c r="B78" s="630" t="s">
        <v>56</v>
      </c>
      <c r="C78" s="655" t="s">
        <v>29</v>
      </c>
      <c r="D78" s="653">
        <v>3</v>
      </c>
      <c r="E78" s="657"/>
      <c r="F78" s="660">
        <f>SUM(D78*E78)</f>
        <v>0</v>
      </c>
    </row>
    <row r="79" spans="1:6">
      <c r="A79" s="661"/>
      <c r="B79" s="630" t="s">
        <v>57</v>
      </c>
      <c r="C79" s="655"/>
      <c r="D79" s="666"/>
      <c r="E79" s="630"/>
      <c r="F79" s="660"/>
    </row>
    <row r="80" spans="1:6">
      <c r="A80" s="661"/>
      <c r="B80" s="630"/>
      <c r="C80" s="655"/>
      <c r="D80" s="666"/>
      <c r="E80" s="630"/>
      <c r="F80" s="660"/>
    </row>
    <row r="81" spans="1:6">
      <c r="A81" s="661">
        <v>21</v>
      </c>
      <c r="B81" s="630" t="s">
        <v>56</v>
      </c>
      <c r="C81" s="655" t="s">
        <v>29</v>
      </c>
      <c r="D81" s="653">
        <v>2</v>
      </c>
      <c r="E81" s="657"/>
      <c r="F81" s="660">
        <f>SUM(D81*E81)</f>
        <v>0</v>
      </c>
    </row>
    <row r="82" spans="1:6">
      <c r="A82" s="661"/>
      <c r="B82" s="630" t="s">
        <v>58</v>
      </c>
      <c r="C82" s="655"/>
      <c r="D82" s="666"/>
      <c r="E82" s="630"/>
      <c r="F82" s="660"/>
    </row>
    <row r="83" spans="1:6">
      <c r="A83" s="661"/>
      <c r="B83" s="630"/>
      <c r="C83" s="655"/>
      <c r="D83" s="666"/>
      <c r="E83" s="630"/>
      <c r="F83" s="660"/>
    </row>
    <row r="84" spans="1:6">
      <c r="A84" s="661">
        <v>22</v>
      </c>
      <c r="B84" s="630" t="s">
        <v>56</v>
      </c>
      <c r="C84" s="655" t="s">
        <v>29</v>
      </c>
      <c r="D84" s="653">
        <v>3</v>
      </c>
      <c r="E84" s="657"/>
      <c r="F84" s="660">
        <f>SUM(D84*E84)</f>
        <v>0</v>
      </c>
    </row>
    <row r="85" spans="1:6">
      <c r="A85" s="661"/>
      <c r="B85" s="630" t="s">
        <v>59</v>
      </c>
      <c r="C85" s="655"/>
      <c r="D85" s="666"/>
      <c r="E85" s="630"/>
      <c r="F85" s="660"/>
    </row>
    <row r="86" spans="1:6">
      <c r="A86" s="661"/>
      <c r="B86" s="630"/>
      <c r="C86" s="655"/>
      <c r="D86" s="666"/>
      <c r="E86" s="630"/>
      <c r="F86" s="660"/>
    </row>
    <row r="87" spans="1:6">
      <c r="A87" s="661">
        <v>23</v>
      </c>
      <c r="B87" s="630" t="s">
        <v>56</v>
      </c>
      <c r="C87" s="655" t="s">
        <v>29</v>
      </c>
      <c r="D87" s="653">
        <v>3</v>
      </c>
      <c r="E87" s="657"/>
      <c r="F87" s="660">
        <f>SUM(D87*E87)</f>
        <v>0</v>
      </c>
    </row>
    <row r="88" spans="1:6">
      <c r="A88" s="661"/>
      <c r="B88" s="630" t="s">
        <v>60</v>
      </c>
      <c r="C88" s="655"/>
      <c r="D88" s="666"/>
      <c r="E88" s="630"/>
      <c r="F88" s="660"/>
    </row>
    <row r="89" spans="1:6">
      <c r="A89" s="661"/>
      <c r="B89" s="630"/>
      <c r="C89" s="655"/>
      <c r="D89" s="666"/>
      <c r="E89" s="630"/>
      <c r="F89" s="660"/>
    </row>
    <row r="90" spans="1:6">
      <c r="A90" s="661">
        <v>24</v>
      </c>
      <c r="B90" s="630" t="s">
        <v>61</v>
      </c>
      <c r="C90" s="655" t="s">
        <v>29</v>
      </c>
      <c r="D90" s="653">
        <v>6</v>
      </c>
      <c r="E90" s="657"/>
      <c r="F90" s="660">
        <f>SUM(D90*E90)</f>
        <v>0</v>
      </c>
    </row>
    <row r="91" spans="1:6" ht="15" customHeight="1">
      <c r="A91" s="661"/>
      <c r="B91" s="630" t="s">
        <v>62</v>
      </c>
      <c r="C91" s="655"/>
      <c r="D91" s="666"/>
      <c r="E91" s="657"/>
      <c r="F91" s="660"/>
    </row>
    <row r="92" spans="1:6">
      <c r="A92" s="661"/>
      <c r="B92" s="630"/>
      <c r="C92" s="655"/>
      <c r="D92" s="666"/>
      <c r="E92" s="657"/>
      <c r="F92" s="660"/>
    </row>
    <row r="93" spans="1:6">
      <c r="A93" s="661">
        <v>25</v>
      </c>
      <c r="B93" s="630" t="s">
        <v>63</v>
      </c>
      <c r="C93" s="655" t="s">
        <v>29</v>
      </c>
      <c r="D93" s="653">
        <v>7</v>
      </c>
      <c r="E93" s="657"/>
      <c r="F93" s="660">
        <f>SUM(D93*E93)</f>
        <v>0</v>
      </c>
    </row>
    <row r="94" spans="1:6">
      <c r="A94" s="661"/>
      <c r="B94" s="630" t="s">
        <v>64</v>
      </c>
      <c r="C94" s="655"/>
      <c r="D94" s="653"/>
      <c r="E94" s="657"/>
      <c r="F94" s="660"/>
    </row>
    <row r="95" spans="1:6">
      <c r="A95" s="661"/>
      <c r="B95" s="630" t="s">
        <v>65</v>
      </c>
      <c r="C95" s="655"/>
      <c r="D95" s="653"/>
      <c r="E95" s="657"/>
      <c r="F95" s="660"/>
    </row>
    <row r="96" spans="1:6">
      <c r="A96" s="661"/>
      <c r="B96" s="630"/>
      <c r="C96" s="655"/>
      <c r="D96" s="653"/>
      <c r="E96" s="657"/>
      <c r="F96" s="660"/>
    </row>
    <row r="97" spans="1:7">
      <c r="A97" s="661">
        <v>26</v>
      </c>
      <c r="B97" s="630" t="s">
        <v>66</v>
      </c>
      <c r="C97" s="655" t="s">
        <v>67</v>
      </c>
      <c r="D97" s="653" t="s">
        <v>68</v>
      </c>
      <c r="E97" s="657"/>
      <c r="F97" s="660">
        <f>E97</f>
        <v>0</v>
      </c>
    </row>
    <row r="98" spans="1:7">
      <c r="A98" s="687"/>
      <c r="B98" s="630"/>
      <c r="C98" s="655"/>
      <c r="D98" s="653"/>
      <c r="E98" s="657"/>
      <c r="F98" s="660"/>
    </row>
    <row r="99" spans="1:7">
      <c r="A99" s="661">
        <v>28</v>
      </c>
      <c r="B99" s="630" t="s">
        <v>69</v>
      </c>
      <c r="C99" s="655" t="s">
        <v>29</v>
      </c>
      <c r="D99" s="653">
        <v>1</v>
      </c>
      <c r="E99" s="657"/>
      <c r="F99" s="660">
        <f>D99*E99</f>
        <v>0</v>
      </c>
    </row>
    <row r="100" spans="1:7">
      <c r="A100" s="661"/>
      <c r="B100" s="630"/>
      <c r="C100" s="655"/>
      <c r="D100" s="653"/>
      <c r="E100" s="657"/>
      <c r="F100" s="660"/>
    </row>
    <row r="101" spans="1:7">
      <c r="A101" s="661">
        <v>29</v>
      </c>
      <c r="B101" s="630" t="s">
        <v>70</v>
      </c>
      <c r="C101" s="655" t="s">
        <v>71</v>
      </c>
      <c r="D101" s="653" t="s">
        <v>68</v>
      </c>
      <c r="E101" s="657"/>
      <c r="F101" s="660">
        <f>E101</f>
        <v>0</v>
      </c>
    </row>
    <row r="102" spans="1:7">
      <c r="A102" s="661"/>
      <c r="B102" s="630"/>
      <c r="C102" s="655"/>
      <c r="D102" s="653"/>
      <c r="E102" s="657"/>
      <c r="F102" s="660"/>
    </row>
    <row r="103" spans="1:7" ht="28.5">
      <c r="A103" s="662">
        <v>30</v>
      </c>
      <c r="B103" s="633" t="s">
        <v>72</v>
      </c>
      <c r="C103" s="655" t="s">
        <v>71</v>
      </c>
      <c r="D103" s="653" t="s">
        <v>68</v>
      </c>
      <c r="E103" s="657"/>
      <c r="F103" s="660">
        <f>E103</f>
        <v>0</v>
      </c>
    </row>
    <row r="104" spans="1:7">
      <c r="A104" s="662"/>
      <c r="B104" s="633"/>
      <c r="C104" s="655"/>
      <c r="D104" s="653"/>
      <c r="E104" s="657"/>
      <c r="F104" s="660"/>
    </row>
    <row r="105" spans="1:7" ht="28.5">
      <c r="A105" s="662">
        <v>31</v>
      </c>
      <c r="B105" s="633" t="s">
        <v>73</v>
      </c>
      <c r="C105" s="655" t="s">
        <v>71</v>
      </c>
      <c r="D105" s="653" t="s">
        <v>68</v>
      </c>
      <c r="E105" s="657"/>
      <c r="F105" s="660">
        <f>E105</f>
        <v>0</v>
      </c>
    </row>
    <row r="106" spans="1:7">
      <c r="A106" s="655"/>
      <c r="B106" s="630" t="s">
        <v>74</v>
      </c>
      <c r="C106" s="655"/>
      <c r="D106" s="653"/>
      <c r="E106" s="657"/>
      <c r="F106" s="660"/>
    </row>
    <row r="107" spans="1:7">
      <c r="A107" s="655"/>
      <c r="B107" s="630"/>
      <c r="C107" s="655"/>
      <c r="D107" s="653"/>
      <c r="E107" s="657"/>
      <c r="F107" s="660"/>
    </row>
    <row r="108" spans="1:7">
      <c r="A108" s="661">
        <v>32</v>
      </c>
      <c r="B108" s="630" t="s">
        <v>75</v>
      </c>
      <c r="C108" s="655" t="s">
        <v>31</v>
      </c>
      <c r="D108" s="655">
        <v>130</v>
      </c>
      <c r="E108" s="660"/>
      <c r="F108" s="660">
        <f>E108*D108</f>
        <v>0</v>
      </c>
    </row>
    <row r="109" spans="1:7">
      <c r="A109" s="661"/>
      <c r="B109" s="630"/>
      <c r="C109" s="655"/>
      <c r="D109" s="655"/>
      <c r="E109" s="660"/>
      <c r="F109" s="660"/>
    </row>
    <row r="110" spans="1:7" ht="28.5">
      <c r="A110" s="662">
        <v>33</v>
      </c>
      <c r="B110" s="688" t="s">
        <v>76</v>
      </c>
      <c r="C110" s="653" t="s">
        <v>31</v>
      </c>
      <c r="D110" s="653">
        <v>25</v>
      </c>
      <c r="E110" s="664"/>
      <c r="F110" s="664">
        <f>E110*D110</f>
        <v>0</v>
      </c>
    </row>
    <row r="111" spans="1:7">
      <c r="A111" s="655"/>
      <c r="B111" s="630"/>
      <c r="C111" s="655"/>
      <c r="D111" s="653"/>
      <c r="E111" s="657"/>
      <c r="F111" s="660"/>
    </row>
    <row r="112" spans="1:7" ht="15">
      <c r="A112" s="689"/>
      <c r="B112" s="690" t="s">
        <v>77</v>
      </c>
      <c r="C112" s="651"/>
      <c r="D112" s="651"/>
      <c r="E112" s="691"/>
      <c r="F112" s="692">
        <f>SUM(F61:F111)</f>
        <v>0</v>
      </c>
      <c r="G112" s="665"/>
    </row>
    <row r="113" spans="1:6">
      <c r="A113" s="693"/>
      <c r="B113" s="693"/>
      <c r="C113" s="694"/>
      <c r="D113" s="695"/>
      <c r="E113" s="693"/>
      <c r="F113" s="693"/>
    </row>
    <row r="114" spans="1:6">
      <c r="A114" s="678"/>
      <c r="B114" s="678"/>
      <c r="C114" s="677"/>
      <c r="D114" s="679"/>
      <c r="E114" s="680"/>
      <c r="F114" s="681"/>
    </row>
  </sheetData>
  <mergeCells count="2">
    <mergeCell ref="A1:F1"/>
    <mergeCell ref="A2:F2"/>
  </mergeCells>
  <pageMargins left="0.75" right="0" top="0.5" bottom="0.5" header="0.50972222222222197" footer="0.50972222222222197"/>
  <pageSetup paperSize="9" scale="87" orientation="portrait" r:id="rId1"/>
  <rowBreaks count="1" manualBreakCount="1">
    <brk id="58" max="16383" man="1"/>
  </rowBreaks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view="pageBreakPreview" zoomScaleNormal="100" zoomScaleSheetLayoutView="100" workbookViewId="0">
      <selection activeCell="E3" sqref="E3"/>
    </sheetView>
  </sheetViews>
  <sheetFormatPr defaultColWidth="9.140625" defaultRowHeight="15"/>
  <cols>
    <col min="1" max="1" width="8.85546875" style="51" customWidth="1"/>
    <col min="2" max="2" width="50" style="87" customWidth="1"/>
    <col min="3" max="3" width="10" style="51" customWidth="1"/>
    <col min="4" max="4" width="8.140625" style="51" customWidth="1"/>
    <col min="5" max="5" width="11.42578125" style="51" customWidth="1"/>
    <col min="6" max="6" width="19.140625" style="51" customWidth="1"/>
    <col min="7" max="16384" width="9.140625" style="51"/>
  </cols>
  <sheetData>
    <row r="1" spans="1:6" ht="39" customHeight="1">
      <c r="A1" s="704" t="s">
        <v>122</v>
      </c>
      <c r="B1" s="705"/>
      <c r="C1" s="705"/>
      <c r="D1" s="705"/>
      <c r="E1" s="705"/>
      <c r="F1" s="706"/>
    </row>
    <row r="2" spans="1:6" ht="28.5" customHeight="1">
      <c r="A2" s="88" t="s">
        <v>67</v>
      </c>
      <c r="B2" s="89" t="s">
        <v>78</v>
      </c>
      <c r="C2" s="90" t="s">
        <v>80</v>
      </c>
      <c r="D2" s="89" t="s">
        <v>123</v>
      </c>
      <c r="E2" s="91" t="s">
        <v>81</v>
      </c>
      <c r="F2" s="92" t="s">
        <v>82</v>
      </c>
    </row>
    <row r="3" spans="1:6" ht="28.5" customHeight="1">
      <c r="A3" s="93"/>
      <c r="B3" s="94"/>
      <c r="C3" s="95"/>
      <c r="D3" s="94"/>
      <c r="E3" s="96" t="s">
        <v>729</v>
      </c>
      <c r="F3" s="97"/>
    </row>
    <row r="4" spans="1:6" ht="15.75">
      <c r="A4" s="98"/>
      <c r="B4" s="103" t="s">
        <v>124</v>
      </c>
      <c r="C4" s="100"/>
      <c r="D4" s="100"/>
      <c r="E4" s="100"/>
      <c r="F4" s="599"/>
    </row>
    <row r="5" spans="1:6" ht="15.75">
      <c r="A5" s="102"/>
      <c r="B5" s="103"/>
      <c r="C5" s="105"/>
      <c r="D5" s="105"/>
      <c r="E5" s="105"/>
      <c r="F5" s="121"/>
    </row>
    <row r="6" spans="1:6" ht="15.75">
      <c r="A6" s="102"/>
      <c r="B6" s="103" t="s">
        <v>125</v>
      </c>
      <c r="C6" s="105"/>
      <c r="D6" s="105"/>
      <c r="E6" s="105"/>
      <c r="F6" s="121"/>
    </row>
    <row r="7" spans="1:6">
      <c r="A7" s="102" t="s">
        <v>126</v>
      </c>
      <c r="B7" s="108" t="s">
        <v>127</v>
      </c>
      <c r="C7" s="104" t="s">
        <v>68</v>
      </c>
      <c r="D7" s="104"/>
      <c r="E7" s="600"/>
      <c r="F7" s="557"/>
    </row>
    <row r="8" spans="1:6" ht="15.75">
      <c r="A8" s="102"/>
      <c r="B8" s="103"/>
      <c r="C8" s="104"/>
      <c r="D8" s="105"/>
      <c r="E8" s="600"/>
      <c r="F8" s="121"/>
    </row>
    <row r="9" spans="1:6">
      <c r="A9" s="554" t="s">
        <v>128</v>
      </c>
      <c r="B9" s="108" t="s">
        <v>129</v>
      </c>
      <c r="C9" s="601" t="s">
        <v>68</v>
      </c>
      <c r="D9" s="602"/>
      <c r="E9" s="603"/>
      <c r="F9" s="557"/>
    </row>
    <row r="10" spans="1:6">
      <c r="A10" s="554"/>
      <c r="B10" s="108"/>
      <c r="C10" s="601"/>
      <c r="D10" s="602"/>
      <c r="E10" s="603"/>
      <c r="F10" s="557"/>
    </row>
    <row r="11" spans="1:6">
      <c r="A11" s="554" t="s">
        <v>130</v>
      </c>
      <c r="B11" s="108" t="s">
        <v>131</v>
      </c>
      <c r="C11" s="601" t="s">
        <v>68</v>
      </c>
      <c r="D11" s="602"/>
      <c r="E11" s="603"/>
      <c r="F11" s="557"/>
    </row>
    <row r="12" spans="1:6">
      <c r="A12" s="102"/>
      <c r="B12" s="108"/>
      <c r="C12" s="604"/>
      <c r="D12" s="104"/>
      <c r="E12" s="520"/>
      <c r="F12" s="106"/>
    </row>
    <row r="13" spans="1:6">
      <c r="A13" s="102"/>
      <c r="B13" s="108"/>
      <c r="C13" s="604"/>
      <c r="D13" s="104"/>
      <c r="E13" s="520"/>
      <c r="F13" s="106"/>
    </row>
    <row r="14" spans="1:6" ht="15.75">
      <c r="A14" s="102"/>
      <c r="B14" s="103" t="s">
        <v>132</v>
      </c>
      <c r="C14" s="604"/>
      <c r="D14" s="104"/>
      <c r="E14" s="520"/>
      <c r="F14" s="106"/>
    </row>
    <row r="15" spans="1:6" ht="45">
      <c r="A15" s="102" t="s">
        <v>133</v>
      </c>
      <c r="B15" s="108" t="s">
        <v>134</v>
      </c>
      <c r="C15" s="605" t="s">
        <v>135</v>
      </c>
      <c r="D15" s="104"/>
      <c r="E15" s="520" t="s">
        <v>136</v>
      </c>
      <c r="F15" s="106">
        <v>17650</v>
      </c>
    </row>
    <row r="16" spans="1:6">
      <c r="A16" s="102"/>
      <c r="B16" s="108"/>
      <c r="C16" s="604"/>
      <c r="D16" s="104"/>
      <c r="E16" s="520"/>
      <c r="F16" s="106"/>
    </row>
    <row r="17" spans="1:6">
      <c r="A17" s="102" t="s">
        <v>137</v>
      </c>
      <c r="B17" s="108" t="s">
        <v>138</v>
      </c>
      <c r="C17" s="604"/>
      <c r="D17" s="104">
        <v>25</v>
      </c>
      <c r="E17" s="520" t="s">
        <v>139</v>
      </c>
      <c r="F17" s="106">
        <f>0.25*F15</f>
        <v>4412.5</v>
      </c>
    </row>
    <row r="18" spans="1:6">
      <c r="A18" s="102"/>
      <c r="B18" s="108"/>
      <c r="C18" s="604"/>
      <c r="D18" s="104"/>
      <c r="E18" s="520"/>
      <c r="F18" s="106"/>
    </row>
    <row r="19" spans="1:6" ht="15.75">
      <c r="A19" s="102"/>
      <c r="B19" s="103" t="s">
        <v>140</v>
      </c>
      <c r="C19" s="604"/>
      <c r="D19" s="104"/>
      <c r="E19" s="520"/>
      <c r="F19" s="106"/>
    </row>
    <row r="20" spans="1:6" ht="35.25" customHeight="1">
      <c r="A20" s="102" t="s">
        <v>141</v>
      </c>
      <c r="B20" s="108" t="s">
        <v>142</v>
      </c>
      <c r="C20" s="606" t="s">
        <v>68</v>
      </c>
      <c r="D20" s="104"/>
      <c r="E20" s="520"/>
      <c r="F20" s="106"/>
    </row>
    <row r="21" spans="1:6" ht="20.25" customHeight="1">
      <c r="A21" s="102"/>
      <c r="B21" s="108"/>
      <c r="C21" s="606"/>
      <c r="D21" s="104"/>
      <c r="E21" s="520"/>
      <c r="F21" s="106"/>
    </row>
    <row r="22" spans="1:6">
      <c r="A22" s="102" t="s">
        <v>143</v>
      </c>
      <c r="B22" s="108" t="s">
        <v>144</v>
      </c>
      <c r="C22" s="604">
        <v>20</v>
      </c>
      <c r="D22" s="104" t="s">
        <v>145</v>
      </c>
      <c r="E22" s="520"/>
      <c r="F22" s="106">
        <f>+C22*E22</f>
        <v>0</v>
      </c>
    </row>
    <row r="23" spans="1:6">
      <c r="A23" s="102"/>
      <c r="B23" s="108"/>
      <c r="C23" s="604"/>
      <c r="D23" s="104"/>
      <c r="E23" s="520"/>
      <c r="F23" s="106"/>
    </row>
    <row r="24" spans="1:6">
      <c r="A24" s="102"/>
      <c r="B24" s="108"/>
      <c r="C24" s="604"/>
      <c r="D24" s="104"/>
      <c r="E24" s="520"/>
      <c r="F24" s="106"/>
    </row>
    <row r="25" spans="1:6">
      <c r="A25" s="102" t="s">
        <v>146</v>
      </c>
      <c r="B25" s="108" t="s">
        <v>147</v>
      </c>
      <c r="C25" s="604">
        <v>2</v>
      </c>
      <c r="D25" s="104" t="s">
        <v>148</v>
      </c>
      <c r="E25" s="520"/>
      <c r="F25" s="106">
        <f>+C25*E25</f>
        <v>0</v>
      </c>
    </row>
    <row r="26" spans="1:6">
      <c r="A26" s="102"/>
      <c r="B26" s="108"/>
      <c r="C26" s="604"/>
      <c r="D26" s="104"/>
      <c r="E26" s="520"/>
      <c r="F26" s="106"/>
    </row>
    <row r="27" spans="1:6">
      <c r="A27" s="102"/>
      <c r="B27" s="108"/>
      <c r="C27" s="604"/>
      <c r="D27" s="104"/>
      <c r="E27" s="520"/>
      <c r="F27" s="106"/>
    </row>
    <row r="28" spans="1:6">
      <c r="A28" s="102"/>
      <c r="B28" s="108"/>
      <c r="C28" s="604"/>
      <c r="D28" s="104"/>
      <c r="E28" s="520"/>
      <c r="F28" s="106"/>
    </row>
    <row r="29" spans="1:6">
      <c r="A29" s="102"/>
      <c r="B29" s="108"/>
      <c r="C29" s="604"/>
      <c r="D29" s="104"/>
      <c r="E29" s="520"/>
      <c r="F29" s="106"/>
    </row>
    <row r="30" spans="1:6">
      <c r="A30" s="102"/>
      <c r="B30" s="108"/>
      <c r="C30" s="604"/>
      <c r="D30" s="104"/>
      <c r="E30" s="520"/>
      <c r="F30" s="106"/>
    </row>
    <row r="31" spans="1:6">
      <c r="A31" s="102"/>
      <c r="B31" s="108"/>
      <c r="C31" s="604"/>
      <c r="D31" s="104"/>
      <c r="E31" s="520"/>
      <c r="F31" s="106"/>
    </row>
    <row r="32" spans="1:6" ht="15.75">
      <c r="A32" s="102"/>
      <c r="B32" s="119" t="str">
        <f>+B4</f>
        <v>BILL NO. 1  GENERAL ITEMS</v>
      </c>
      <c r="C32" s="105"/>
      <c r="D32" s="105"/>
      <c r="E32" s="105"/>
      <c r="F32" s="101"/>
    </row>
    <row r="33" spans="1:6" ht="15.75">
      <c r="A33" s="102"/>
      <c r="B33" s="108" t="s">
        <v>149</v>
      </c>
      <c r="C33" s="105"/>
      <c r="D33" s="105"/>
      <c r="E33" s="105"/>
      <c r="F33" s="120">
        <f>SUM(F7:F32)</f>
        <v>22062.5</v>
      </c>
    </row>
    <row r="34" spans="1:6" ht="15.75">
      <c r="A34" s="102"/>
      <c r="B34" s="108"/>
      <c r="C34" s="241"/>
      <c r="D34" s="105"/>
      <c r="E34" s="105"/>
      <c r="F34" s="579"/>
    </row>
    <row r="35" spans="1:6" ht="15.75">
      <c r="A35" s="102"/>
      <c r="B35" s="108"/>
      <c r="C35" s="241"/>
      <c r="D35" s="105"/>
      <c r="E35" s="105"/>
      <c r="F35" s="579"/>
    </row>
    <row r="36" spans="1:6" ht="15.75">
      <c r="A36" s="102"/>
      <c r="B36" s="108"/>
      <c r="C36" s="241"/>
      <c r="D36" s="105"/>
      <c r="E36" s="105"/>
      <c r="F36" s="579"/>
    </row>
    <row r="37" spans="1:6" ht="15.75">
      <c r="A37" s="102"/>
      <c r="B37" s="108"/>
      <c r="C37" s="241"/>
      <c r="D37" s="105"/>
      <c r="E37" s="105"/>
      <c r="F37" s="579"/>
    </row>
    <row r="38" spans="1:6" ht="15.75">
      <c r="A38" s="102"/>
      <c r="B38" s="108"/>
      <c r="C38" s="241"/>
      <c r="D38" s="105"/>
      <c r="E38" s="105"/>
      <c r="F38" s="579"/>
    </row>
    <row r="39" spans="1:6" ht="15.75">
      <c r="A39" s="102"/>
      <c r="B39" s="108"/>
      <c r="C39" s="241"/>
      <c r="D39" s="105"/>
      <c r="E39" s="105"/>
      <c r="F39" s="579"/>
    </row>
    <row r="40" spans="1:6" ht="15.75">
      <c r="A40" s="102"/>
      <c r="B40" s="108"/>
      <c r="C40" s="241"/>
      <c r="D40" s="105"/>
      <c r="E40" s="105"/>
      <c r="F40" s="579"/>
    </row>
    <row r="41" spans="1:6" ht="15.75">
      <c r="A41" s="102"/>
      <c r="B41" s="108"/>
      <c r="C41" s="241"/>
      <c r="D41" s="105"/>
      <c r="E41" s="105"/>
      <c r="F41" s="579"/>
    </row>
    <row r="42" spans="1:6" ht="15.75">
      <c r="A42" s="102"/>
      <c r="B42" s="108"/>
      <c r="C42" s="241"/>
      <c r="D42" s="105"/>
      <c r="E42" s="105"/>
      <c r="F42" s="579"/>
    </row>
    <row r="43" spans="1:6" ht="15.75">
      <c r="A43" s="102"/>
      <c r="B43" s="108"/>
      <c r="C43" s="241"/>
      <c r="D43" s="105"/>
      <c r="E43" s="105"/>
      <c r="F43" s="579"/>
    </row>
    <row r="44" spans="1:6" ht="15.75">
      <c r="A44" s="102"/>
      <c r="B44" s="108"/>
      <c r="C44" s="241"/>
      <c r="D44" s="105"/>
      <c r="E44" s="105"/>
      <c r="F44" s="579"/>
    </row>
    <row r="45" spans="1:6" ht="15.75">
      <c r="A45" s="102"/>
      <c r="B45" s="108"/>
      <c r="C45" s="241"/>
      <c r="D45" s="105"/>
      <c r="E45" s="105"/>
      <c r="F45" s="579"/>
    </row>
    <row r="46" spans="1:6">
      <c r="A46" s="102"/>
      <c r="B46" s="108"/>
      <c r="C46" s="604"/>
      <c r="D46" s="104"/>
      <c r="E46" s="520"/>
      <c r="F46" s="106"/>
    </row>
    <row r="47" spans="1:6">
      <c r="A47" s="122"/>
      <c r="B47" s="240"/>
      <c r="C47" s="124"/>
      <c r="D47" s="124"/>
      <c r="E47" s="124"/>
      <c r="F47" s="607"/>
    </row>
  </sheetData>
  <mergeCells count="1">
    <mergeCell ref="A1:F1"/>
  </mergeCells>
  <pageMargins left="0.42986111111111103" right="0.23958333333333301" top="0.75" bottom="0.75" header="0.30972222222222201" footer="0.30972222222222201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4"/>
  <sheetViews>
    <sheetView view="pageBreakPreview" topLeftCell="A166" zoomScaleNormal="100" zoomScaleSheetLayoutView="100" workbookViewId="0">
      <selection activeCell="E179" sqref="E179"/>
    </sheetView>
  </sheetViews>
  <sheetFormatPr defaultColWidth="9.140625" defaultRowHeight="15.75"/>
  <cols>
    <col min="1" max="1" width="7.85546875" style="126" customWidth="1"/>
    <col min="2" max="2" width="53.85546875" style="127" customWidth="1"/>
    <col min="3" max="3" width="10" style="548" customWidth="1"/>
    <col min="4" max="4" width="7.28515625" style="548" customWidth="1"/>
    <col min="5" max="5" width="11.85546875" style="126" customWidth="1"/>
    <col min="6" max="6" width="15.85546875" style="126" customWidth="1"/>
    <col min="7" max="16384" width="9.140625" style="126"/>
  </cols>
  <sheetData>
    <row r="1" spans="1:6" ht="20.25" customHeight="1">
      <c r="A1" s="704" t="s">
        <v>122</v>
      </c>
      <c r="B1" s="705"/>
      <c r="C1" s="705"/>
      <c r="D1" s="705"/>
      <c r="E1" s="705"/>
      <c r="F1" s="706"/>
    </row>
    <row r="2" spans="1:6">
      <c r="A2" s="88" t="s">
        <v>67</v>
      </c>
      <c r="B2" s="89" t="s">
        <v>78</v>
      </c>
      <c r="C2" s="90" t="s">
        <v>80</v>
      </c>
      <c r="D2" s="89" t="s">
        <v>123</v>
      </c>
      <c r="E2" s="91" t="s">
        <v>81</v>
      </c>
      <c r="F2" s="92" t="s">
        <v>82</v>
      </c>
    </row>
    <row r="3" spans="1:6">
      <c r="A3" s="93"/>
      <c r="B3" s="94"/>
      <c r="C3" s="755"/>
      <c r="D3" s="94"/>
      <c r="E3" s="96" t="s">
        <v>729</v>
      </c>
      <c r="F3" s="97"/>
    </row>
    <row r="4" spans="1:6" s="547" customFormat="1">
      <c r="A4" s="169"/>
      <c r="B4" s="170" t="s">
        <v>150</v>
      </c>
      <c r="C4" s="549"/>
      <c r="D4" s="550"/>
      <c r="E4" s="551"/>
      <c r="F4" s="552"/>
    </row>
    <row r="5" spans="1:6">
      <c r="A5" s="102"/>
      <c r="B5" s="103" t="s">
        <v>151</v>
      </c>
      <c r="C5" s="553"/>
      <c r="D5" s="104"/>
      <c r="E5" s="105"/>
      <c r="F5" s="121"/>
    </row>
    <row r="6" spans="1:6">
      <c r="A6" s="102"/>
      <c r="B6" s="108"/>
      <c r="C6" s="553"/>
      <c r="D6" s="104"/>
      <c r="E6" s="105"/>
      <c r="F6" s="121"/>
    </row>
    <row r="7" spans="1:6" ht="30.75">
      <c r="A7" s="554" t="s">
        <v>152</v>
      </c>
      <c r="B7" s="108" t="s">
        <v>153</v>
      </c>
      <c r="C7" s="555">
        <v>0.17</v>
      </c>
      <c r="D7" s="518" t="s">
        <v>154</v>
      </c>
      <c r="E7" s="556"/>
      <c r="F7" s="557">
        <f>C7*E7</f>
        <v>0</v>
      </c>
    </row>
    <row r="8" spans="1:6">
      <c r="A8" s="102"/>
      <c r="B8" s="103"/>
      <c r="C8" s="558"/>
      <c r="D8" s="104"/>
      <c r="E8" s="105"/>
      <c r="F8" s="121"/>
    </row>
    <row r="9" spans="1:6">
      <c r="A9" s="102"/>
      <c r="B9" s="103" t="str">
        <f>+B5</f>
        <v>DEMOLITION &amp; SITE CLEARANCE</v>
      </c>
      <c r="C9" s="558"/>
      <c r="D9" s="104"/>
      <c r="E9" s="105"/>
      <c r="F9" s="707">
        <f>F7</f>
        <v>0</v>
      </c>
    </row>
    <row r="10" spans="1:6">
      <c r="A10" s="102"/>
      <c r="B10" s="108" t="s">
        <v>155</v>
      </c>
      <c r="C10" s="558"/>
      <c r="D10" s="104"/>
      <c r="E10" s="105"/>
      <c r="F10" s="708"/>
    </row>
    <row r="11" spans="1:6">
      <c r="A11" s="102"/>
      <c r="B11" s="108"/>
      <c r="C11" s="558"/>
      <c r="D11" s="104"/>
      <c r="E11" s="105"/>
      <c r="F11" s="560"/>
    </row>
    <row r="12" spans="1:6">
      <c r="A12" s="102"/>
      <c r="B12" s="108"/>
      <c r="C12" s="558"/>
      <c r="D12" s="104"/>
      <c r="E12" s="105"/>
      <c r="F12" s="560"/>
    </row>
    <row r="13" spans="1:6">
      <c r="A13" s="102"/>
      <c r="B13" s="108"/>
      <c r="C13" s="558"/>
      <c r="D13" s="104"/>
      <c r="E13" s="105"/>
      <c r="F13" s="560"/>
    </row>
    <row r="14" spans="1:6">
      <c r="A14" s="102"/>
      <c r="B14" s="108"/>
      <c r="C14" s="558"/>
      <c r="D14" s="104"/>
      <c r="E14" s="105"/>
      <c r="F14" s="560"/>
    </row>
    <row r="15" spans="1:6">
      <c r="A15" s="102"/>
      <c r="B15" s="108"/>
      <c r="C15" s="558"/>
      <c r="D15" s="104"/>
      <c r="E15" s="105"/>
      <c r="F15" s="560"/>
    </row>
    <row r="16" spans="1:6">
      <c r="A16" s="102"/>
      <c r="B16" s="103" t="s">
        <v>156</v>
      </c>
      <c r="C16" s="558"/>
      <c r="D16" s="104"/>
      <c r="E16" s="105"/>
      <c r="F16" s="560"/>
    </row>
    <row r="17" spans="1:6" s="51" customFormat="1" ht="15">
      <c r="A17" s="153" t="s">
        <v>157</v>
      </c>
      <c r="B17" s="145" t="s">
        <v>158</v>
      </c>
      <c r="C17" s="558">
        <v>257</v>
      </c>
      <c r="D17" s="104" t="s">
        <v>9</v>
      </c>
      <c r="E17" s="520"/>
      <c r="F17" s="557">
        <f t="shared" ref="F17:F44" si="0">C17*E17</f>
        <v>0</v>
      </c>
    </row>
    <row r="18" spans="1:6" s="51" customFormat="1">
      <c r="A18" s="153"/>
      <c r="B18" s="561"/>
      <c r="C18" s="558"/>
      <c r="D18" s="104"/>
      <c r="E18" s="520"/>
      <c r="F18" s="557">
        <f t="shared" si="0"/>
        <v>0</v>
      </c>
    </row>
    <row r="19" spans="1:6" s="51" customFormat="1" ht="15">
      <c r="A19" s="153" t="s">
        <v>159</v>
      </c>
      <c r="B19" s="145" t="s">
        <v>160</v>
      </c>
      <c r="C19" s="558"/>
      <c r="D19" s="104"/>
      <c r="E19" s="520"/>
      <c r="F19" s="557">
        <f t="shared" si="0"/>
        <v>0</v>
      </c>
    </row>
    <row r="20" spans="1:6" s="51" customFormat="1" ht="15">
      <c r="A20" s="153"/>
      <c r="B20" s="145" t="s">
        <v>161</v>
      </c>
      <c r="C20" s="558">
        <v>513</v>
      </c>
      <c r="D20" s="104" t="s">
        <v>9</v>
      </c>
      <c r="E20" s="520"/>
      <c r="F20" s="557">
        <f t="shared" si="0"/>
        <v>0</v>
      </c>
    </row>
    <row r="21" spans="1:6">
      <c r="A21" s="102"/>
      <c r="B21" s="108"/>
      <c r="C21" s="558"/>
      <c r="D21" s="104"/>
      <c r="E21" s="520"/>
      <c r="F21" s="557">
        <f t="shared" si="0"/>
        <v>0</v>
      </c>
    </row>
    <row r="22" spans="1:6">
      <c r="A22" s="153" t="s">
        <v>162</v>
      </c>
      <c r="B22" s="145" t="s">
        <v>163</v>
      </c>
      <c r="C22" s="558"/>
      <c r="D22" s="104"/>
      <c r="E22" s="520"/>
      <c r="F22" s="557">
        <f t="shared" si="0"/>
        <v>0</v>
      </c>
    </row>
    <row r="23" spans="1:6">
      <c r="A23" s="153"/>
      <c r="B23" s="145" t="s">
        <v>164</v>
      </c>
      <c r="C23" s="558">
        <f>+C39</f>
        <v>513</v>
      </c>
      <c r="D23" s="104" t="s">
        <v>9</v>
      </c>
      <c r="E23" s="520"/>
      <c r="F23" s="557">
        <f t="shared" si="0"/>
        <v>0</v>
      </c>
    </row>
    <row r="24" spans="1:6">
      <c r="A24" s="562"/>
      <c r="B24" s="563"/>
      <c r="C24" s="558"/>
      <c r="D24" s="104"/>
      <c r="E24" s="520"/>
      <c r="F24" s="557">
        <f t="shared" si="0"/>
        <v>0</v>
      </c>
    </row>
    <row r="25" spans="1:6" s="51" customFormat="1" ht="15">
      <c r="A25" s="153" t="s">
        <v>165</v>
      </c>
      <c r="B25" s="145" t="s">
        <v>166</v>
      </c>
      <c r="C25" s="104"/>
      <c r="D25" s="104"/>
      <c r="E25" s="520"/>
      <c r="F25" s="557">
        <f t="shared" si="0"/>
        <v>0</v>
      </c>
    </row>
    <row r="26" spans="1:6" s="51" customFormat="1" ht="15">
      <c r="A26" s="153"/>
      <c r="B26" s="145" t="s">
        <v>167</v>
      </c>
      <c r="C26" s="104">
        <v>100</v>
      </c>
      <c r="D26" s="104" t="s">
        <v>9</v>
      </c>
      <c r="E26" s="520"/>
      <c r="F26" s="557">
        <f t="shared" si="0"/>
        <v>0</v>
      </c>
    </row>
    <row r="27" spans="1:6" s="51" customFormat="1" ht="15">
      <c r="A27" s="562"/>
      <c r="B27" s="563"/>
      <c r="C27" s="558"/>
      <c r="D27" s="104"/>
      <c r="E27" s="520"/>
      <c r="F27" s="557">
        <f t="shared" si="0"/>
        <v>0</v>
      </c>
    </row>
    <row r="28" spans="1:6">
      <c r="A28" s="153" t="s">
        <v>168</v>
      </c>
      <c r="B28" s="145" t="s">
        <v>169</v>
      </c>
      <c r="C28" s="558"/>
      <c r="D28" s="104"/>
      <c r="E28" s="520"/>
      <c r="F28" s="557">
        <f t="shared" si="0"/>
        <v>0</v>
      </c>
    </row>
    <row r="29" spans="1:6">
      <c r="A29" s="153"/>
      <c r="B29" s="145" t="s">
        <v>170</v>
      </c>
      <c r="C29" s="558">
        <f>1710*0.3</f>
        <v>513</v>
      </c>
      <c r="D29" s="104" t="s">
        <v>9</v>
      </c>
      <c r="E29" s="520"/>
      <c r="F29" s="557">
        <f t="shared" si="0"/>
        <v>0</v>
      </c>
    </row>
    <row r="30" spans="1:6">
      <c r="A30" s="153"/>
      <c r="B30" s="145"/>
      <c r="C30" s="558"/>
      <c r="D30" s="104"/>
      <c r="E30" s="520"/>
      <c r="F30" s="557">
        <f t="shared" si="0"/>
        <v>0</v>
      </c>
    </row>
    <row r="31" spans="1:6">
      <c r="A31" s="153" t="s">
        <v>171</v>
      </c>
      <c r="B31" s="145" t="s">
        <v>172</v>
      </c>
      <c r="C31" s="558"/>
      <c r="D31" s="104"/>
      <c r="E31" s="520"/>
      <c r="F31" s="557">
        <f t="shared" si="0"/>
        <v>0</v>
      </c>
    </row>
    <row r="32" spans="1:6">
      <c r="A32" s="153"/>
      <c r="B32" s="145" t="s">
        <v>173</v>
      </c>
      <c r="C32" s="558">
        <f>+C17+C20</f>
        <v>770</v>
      </c>
      <c r="D32" s="104" t="s">
        <v>9</v>
      </c>
      <c r="E32" s="520"/>
      <c r="F32" s="557">
        <f t="shared" si="0"/>
        <v>0</v>
      </c>
    </row>
    <row r="33" spans="1:6">
      <c r="A33" s="153"/>
      <c r="B33" s="145"/>
      <c r="C33" s="558"/>
      <c r="D33" s="104"/>
      <c r="E33" s="520"/>
      <c r="F33" s="557">
        <f t="shared" si="0"/>
        <v>0</v>
      </c>
    </row>
    <row r="34" spans="1:6">
      <c r="A34" s="564" t="s">
        <v>174</v>
      </c>
      <c r="B34" s="145" t="s">
        <v>175</v>
      </c>
      <c r="C34" s="558"/>
      <c r="D34" s="104"/>
      <c r="E34" s="520"/>
      <c r="F34" s="557">
        <f t="shared" si="0"/>
        <v>0</v>
      </c>
    </row>
    <row r="35" spans="1:6" ht="13.5" customHeight="1">
      <c r="A35" s="153"/>
      <c r="B35" s="145" t="s">
        <v>176</v>
      </c>
      <c r="C35" s="558">
        <v>2117</v>
      </c>
      <c r="D35" s="104" t="s">
        <v>20</v>
      </c>
      <c r="E35" s="520"/>
      <c r="F35" s="557">
        <f t="shared" si="0"/>
        <v>0</v>
      </c>
    </row>
    <row r="36" spans="1:6">
      <c r="A36" s="153"/>
      <c r="B36" s="145" t="s">
        <v>177</v>
      </c>
      <c r="C36" s="558"/>
      <c r="D36" s="104"/>
      <c r="E36" s="520"/>
      <c r="F36" s="557"/>
    </row>
    <row r="37" spans="1:6">
      <c r="A37" s="153"/>
      <c r="B37" s="145"/>
      <c r="C37" s="558"/>
      <c r="D37" s="104"/>
      <c r="E37" s="520"/>
      <c r="F37" s="557"/>
    </row>
    <row r="38" spans="1:6">
      <c r="A38" s="153" t="s">
        <v>178</v>
      </c>
      <c r="B38" s="145" t="s">
        <v>179</v>
      </c>
      <c r="C38" s="558"/>
      <c r="D38" s="104"/>
      <c r="E38" s="520"/>
      <c r="F38" s="557"/>
    </row>
    <row r="39" spans="1:6" ht="30.75">
      <c r="A39" s="153"/>
      <c r="B39" s="152" t="s">
        <v>180</v>
      </c>
      <c r="C39" s="558">
        <v>513</v>
      </c>
      <c r="D39" s="104" t="s">
        <v>9</v>
      </c>
      <c r="E39" s="520"/>
      <c r="F39" s="557">
        <f t="shared" si="0"/>
        <v>0</v>
      </c>
    </row>
    <row r="40" spans="1:6">
      <c r="A40" s="153"/>
      <c r="B40" s="145"/>
      <c r="C40" s="558"/>
      <c r="D40" s="104"/>
      <c r="E40" s="520"/>
      <c r="F40" s="557">
        <f t="shared" si="0"/>
        <v>0</v>
      </c>
    </row>
    <row r="41" spans="1:6">
      <c r="A41" s="153" t="s">
        <v>181</v>
      </c>
      <c r="B41" s="145" t="s">
        <v>182</v>
      </c>
      <c r="C41" s="558"/>
      <c r="D41" s="104"/>
      <c r="E41" s="520"/>
      <c r="F41" s="557">
        <f t="shared" si="0"/>
        <v>0</v>
      </c>
    </row>
    <row r="42" spans="1:6">
      <c r="A42" s="153"/>
      <c r="B42" s="145" t="s">
        <v>183</v>
      </c>
      <c r="C42" s="558">
        <v>513</v>
      </c>
      <c r="D42" s="104" t="s">
        <v>9</v>
      </c>
      <c r="E42" s="520"/>
      <c r="F42" s="557">
        <f t="shared" si="0"/>
        <v>0</v>
      </c>
    </row>
    <row r="43" spans="1:6">
      <c r="A43" s="153"/>
      <c r="B43" s="145"/>
      <c r="C43" s="558"/>
      <c r="D43" s="104"/>
      <c r="E43" s="520"/>
      <c r="F43" s="557">
        <f t="shared" si="0"/>
        <v>0</v>
      </c>
    </row>
    <row r="44" spans="1:6" ht="30.75">
      <c r="A44" s="153" t="s">
        <v>184</v>
      </c>
      <c r="B44" s="152" t="s">
        <v>185</v>
      </c>
      <c r="C44" s="558">
        <f>+C39*60</f>
        <v>30780</v>
      </c>
      <c r="D44" s="104" t="s">
        <v>186</v>
      </c>
      <c r="E44" s="520"/>
      <c r="F44" s="557">
        <f t="shared" si="0"/>
        <v>0</v>
      </c>
    </row>
    <row r="45" spans="1:6">
      <c r="A45" s="153"/>
      <c r="B45" s="152"/>
      <c r="C45" s="558"/>
      <c r="D45" s="104"/>
      <c r="E45" s="520"/>
      <c r="F45" s="557"/>
    </row>
    <row r="46" spans="1:6">
      <c r="A46" s="153"/>
      <c r="B46" s="152"/>
      <c r="C46" s="558"/>
      <c r="D46" s="104"/>
      <c r="E46" s="520"/>
      <c r="F46" s="557"/>
    </row>
    <row r="47" spans="1:6">
      <c r="A47" s="153"/>
      <c r="B47" s="152"/>
      <c r="C47" s="558"/>
      <c r="D47" s="104"/>
      <c r="E47" s="520"/>
      <c r="F47" s="557"/>
    </row>
    <row r="48" spans="1:6">
      <c r="A48" s="153"/>
      <c r="B48" s="152"/>
      <c r="C48" s="558"/>
      <c r="D48" s="104"/>
      <c r="E48" s="105"/>
      <c r="F48" s="560"/>
    </row>
    <row r="49" spans="1:6">
      <c r="A49" s="153"/>
      <c r="B49" s="566" t="s">
        <v>187</v>
      </c>
      <c r="C49" s="558"/>
      <c r="D49" s="104"/>
      <c r="E49" s="105"/>
      <c r="F49" s="559"/>
    </row>
    <row r="50" spans="1:6">
      <c r="A50" s="153"/>
      <c r="B50" s="152" t="s">
        <v>149</v>
      </c>
      <c r="C50" s="558"/>
      <c r="D50" s="104"/>
      <c r="E50" s="105"/>
      <c r="F50" s="567">
        <f>SUM(F17:F49)</f>
        <v>0</v>
      </c>
    </row>
    <row r="51" spans="1:6">
      <c r="A51" s="153"/>
      <c r="B51" s="152"/>
      <c r="C51" s="558"/>
      <c r="D51" s="104"/>
      <c r="E51" s="105"/>
      <c r="F51" s="560"/>
    </row>
    <row r="52" spans="1:6">
      <c r="A52" s="568"/>
      <c r="B52" s="569"/>
      <c r="C52" s="570"/>
      <c r="D52" s="571"/>
      <c r="E52" s="124"/>
      <c r="F52" s="572"/>
    </row>
    <row r="53" spans="1:6" ht="31.5">
      <c r="A53" s="153"/>
      <c r="B53" s="566" t="s">
        <v>188</v>
      </c>
      <c r="C53" s="558"/>
      <c r="D53" s="104"/>
      <c r="E53" s="105"/>
      <c r="F53" s="560"/>
    </row>
    <row r="54" spans="1:6">
      <c r="A54" s="102"/>
      <c r="B54" s="103" t="s">
        <v>189</v>
      </c>
      <c r="C54" s="104"/>
      <c r="D54" s="104"/>
      <c r="E54" s="105"/>
      <c r="F54" s="106"/>
    </row>
    <row r="55" spans="1:6">
      <c r="A55" s="102"/>
      <c r="B55" s="108"/>
      <c r="C55" s="104"/>
      <c r="D55" s="104"/>
      <c r="E55" s="105"/>
      <c r="F55" s="106"/>
    </row>
    <row r="56" spans="1:6">
      <c r="A56" s="573" t="s">
        <v>190</v>
      </c>
      <c r="B56" s="574" t="s">
        <v>191</v>
      </c>
      <c r="C56" s="104"/>
      <c r="D56" s="104"/>
      <c r="E56" s="520"/>
      <c r="F56" s="106"/>
    </row>
    <row r="57" spans="1:6">
      <c r="A57" s="573"/>
      <c r="B57" s="574" t="s">
        <v>192</v>
      </c>
      <c r="C57" s="104"/>
      <c r="D57" s="104"/>
      <c r="E57" s="520"/>
      <c r="F57" s="106"/>
    </row>
    <row r="58" spans="1:6">
      <c r="A58" s="573"/>
      <c r="B58" s="574" t="s">
        <v>193</v>
      </c>
      <c r="C58" s="575">
        <v>1140</v>
      </c>
      <c r="D58" s="553" t="s">
        <v>20</v>
      </c>
      <c r="E58" s="520"/>
      <c r="F58" s="106">
        <f>E58*C58</f>
        <v>0</v>
      </c>
    </row>
    <row r="59" spans="1:6">
      <c r="A59" s="102"/>
      <c r="B59" s="108"/>
      <c r="C59" s="104"/>
      <c r="D59" s="104"/>
      <c r="E59" s="520"/>
      <c r="F59" s="106"/>
    </row>
    <row r="60" spans="1:6">
      <c r="A60" s="573" t="s">
        <v>194</v>
      </c>
      <c r="B60" s="307" t="s">
        <v>195</v>
      </c>
      <c r="C60" s="553"/>
      <c r="D60" s="553"/>
      <c r="E60" s="520"/>
      <c r="F60" s="106"/>
    </row>
    <row r="61" spans="1:6">
      <c r="A61" s="102"/>
      <c r="B61" s="307" t="s">
        <v>196</v>
      </c>
      <c r="C61" s="553"/>
      <c r="D61" s="553"/>
      <c r="E61" s="520"/>
      <c r="F61" s="106"/>
    </row>
    <row r="62" spans="1:6">
      <c r="A62" s="102"/>
      <c r="B62" s="307" t="s">
        <v>197</v>
      </c>
      <c r="C62" s="575">
        <v>1140</v>
      </c>
      <c r="D62" s="553" t="s">
        <v>20</v>
      </c>
      <c r="E62" s="520"/>
      <c r="F62" s="106">
        <f>E62*C62</f>
        <v>0</v>
      </c>
    </row>
    <row r="63" spans="1:6">
      <c r="A63" s="102"/>
      <c r="B63" s="307"/>
      <c r="C63" s="104"/>
      <c r="D63" s="104"/>
      <c r="E63" s="520"/>
      <c r="F63" s="106"/>
    </row>
    <row r="64" spans="1:6">
      <c r="A64" s="573" t="s">
        <v>198</v>
      </c>
      <c r="B64" s="307" t="s">
        <v>199</v>
      </c>
      <c r="C64" s="104"/>
      <c r="D64" s="104"/>
      <c r="E64" s="520"/>
      <c r="F64" s="106"/>
    </row>
    <row r="65" spans="1:6">
      <c r="A65" s="102"/>
      <c r="B65" s="307" t="s">
        <v>200</v>
      </c>
      <c r="C65" s="104"/>
      <c r="D65" s="104"/>
      <c r="E65" s="520"/>
      <c r="F65" s="106"/>
    </row>
    <row r="66" spans="1:6">
      <c r="A66" s="102"/>
      <c r="B66" s="307" t="s">
        <v>201</v>
      </c>
      <c r="C66" s="575">
        <v>1140</v>
      </c>
      <c r="D66" s="553" t="s">
        <v>20</v>
      </c>
      <c r="E66" s="520"/>
      <c r="F66" s="106">
        <f>E66*C66</f>
        <v>0</v>
      </c>
    </row>
    <row r="67" spans="1:6">
      <c r="A67" s="102"/>
      <c r="B67" s="108"/>
      <c r="C67" s="104"/>
      <c r="D67" s="104"/>
      <c r="E67" s="520"/>
      <c r="F67" s="106">
        <f>C67*E67</f>
        <v>0</v>
      </c>
    </row>
    <row r="68" spans="1:6" ht="30.75">
      <c r="A68" s="102" t="s">
        <v>202</v>
      </c>
      <c r="B68" s="108" t="s">
        <v>203</v>
      </c>
      <c r="C68" s="576">
        <v>29640</v>
      </c>
      <c r="D68" s="104" t="s">
        <v>204</v>
      </c>
      <c r="E68" s="520"/>
      <c r="F68" s="106">
        <f>C68*E68</f>
        <v>0</v>
      </c>
    </row>
    <row r="69" spans="1:6">
      <c r="A69" s="102"/>
      <c r="B69" s="108"/>
      <c r="C69" s="104"/>
      <c r="D69" s="104"/>
      <c r="E69" s="520"/>
      <c r="F69" s="106">
        <f>C69*E69</f>
        <v>0</v>
      </c>
    </row>
    <row r="70" spans="1:6">
      <c r="A70" s="102"/>
      <c r="B70" s="577" t="s">
        <v>205</v>
      </c>
      <c r="C70" s="104"/>
      <c r="D70" s="104"/>
      <c r="E70" s="105"/>
      <c r="F70" s="106"/>
    </row>
    <row r="71" spans="1:6">
      <c r="A71" s="102" t="s">
        <v>206</v>
      </c>
      <c r="B71" s="578" t="s">
        <v>207</v>
      </c>
      <c r="C71" s="104"/>
      <c r="D71" s="104"/>
      <c r="E71" s="520"/>
      <c r="F71" s="106"/>
    </row>
    <row r="72" spans="1:6" ht="15" customHeight="1">
      <c r="A72" s="102"/>
      <c r="B72" s="578" t="s">
        <v>208</v>
      </c>
      <c r="C72" s="104"/>
      <c r="D72" s="104"/>
      <c r="E72" s="520"/>
      <c r="F72" s="106"/>
    </row>
    <row r="73" spans="1:6">
      <c r="A73" s="102"/>
      <c r="B73" s="578" t="s">
        <v>209</v>
      </c>
      <c r="C73" s="575"/>
      <c r="D73" s="553"/>
      <c r="E73" s="520"/>
      <c r="F73" s="106"/>
    </row>
    <row r="74" spans="1:6">
      <c r="A74" s="102"/>
      <c r="B74" s="578" t="s">
        <v>210</v>
      </c>
      <c r="C74" s="104"/>
      <c r="D74" s="104"/>
      <c r="E74" s="520"/>
      <c r="F74" s="106"/>
    </row>
    <row r="75" spans="1:6">
      <c r="A75" s="102"/>
      <c r="B75" s="578" t="s">
        <v>211</v>
      </c>
      <c r="C75" s="575">
        <v>1140</v>
      </c>
      <c r="D75" s="553" t="s">
        <v>20</v>
      </c>
      <c r="E75" s="520"/>
      <c r="F75" s="106">
        <f>E75*C75</f>
        <v>0</v>
      </c>
    </row>
    <row r="76" spans="1:6">
      <c r="A76" s="102"/>
      <c r="B76" s="578"/>
      <c r="C76" s="575"/>
      <c r="D76" s="553"/>
      <c r="E76" s="520"/>
      <c r="F76" s="106"/>
    </row>
    <row r="77" spans="1:6">
      <c r="A77" s="102" t="s">
        <v>212</v>
      </c>
      <c r="B77" s="307" t="s">
        <v>213</v>
      </c>
      <c r="C77" s="575"/>
      <c r="D77" s="553"/>
      <c r="E77" s="520"/>
      <c r="F77" s="106"/>
    </row>
    <row r="78" spans="1:6">
      <c r="A78" s="102"/>
      <c r="B78" s="307" t="s">
        <v>214</v>
      </c>
      <c r="C78" s="575"/>
      <c r="D78" s="553"/>
      <c r="E78" s="520"/>
      <c r="F78" s="106"/>
    </row>
    <row r="79" spans="1:6">
      <c r="A79" s="102"/>
      <c r="B79" s="307" t="s">
        <v>215</v>
      </c>
      <c r="C79" s="575">
        <v>223</v>
      </c>
      <c r="D79" s="553" t="s">
        <v>31</v>
      </c>
      <c r="E79" s="520"/>
      <c r="F79" s="106">
        <f>E79*C79</f>
        <v>0</v>
      </c>
    </row>
    <row r="80" spans="1:6">
      <c r="A80" s="102"/>
      <c r="B80" s="578"/>
      <c r="C80" s="575"/>
      <c r="D80" s="553"/>
      <c r="E80" s="520"/>
      <c r="F80" s="106"/>
    </row>
    <row r="81" spans="1:6">
      <c r="A81" s="102"/>
      <c r="B81" s="108"/>
      <c r="C81" s="104"/>
      <c r="D81" s="104"/>
      <c r="E81" s="520"/>
      <c r="F81" s="106"/>
    </row>
    <row r="82" spans="1:6">
      <c r="A82" s="102"/>
      <c r="B82" s="108"/>
      <c r="C82" s="104"/>
      <c r="D82" s="104"/>
      <c r="E82" s="520"/>
      <c r="F82" s="106"/>
    </row>
    <row r="83" spans="1:6" ht="31.5" customHeight="1">
      <c r="A83" s="102"/>
      <c r="B83" s="103" t="s">
        <v>216</v>
      </c>
      <c r="C83" s="104"/>
      <c r="D83" s="104"/>
      <c r="E83" s="105"/>
      <c r="F83" s="101"/>
    </row>
    <row r="84" spans="1:6">
      <c r="A84" s="102"/>
      <c r="B84" s="108" t="s">
        <v>149</v>
      </c>
      <c r="C84" s="104"/>
      <c r="D84" s="104"/>
      <c r="E84" s="105"/>
      <c r="F84" s="120">
        <f>SUM(F56:F83)</f>
        <v>0</v>
      </c>
    </row>
    <row r="85" spans="1:6">
      <c r="A85" s="102"/>
      <c r="B85" s="108"/>
      <c r="C85" s="104"/>
      <c r="D85" s="104"/>
      <c r="E85" s="105"/>
      <c r="F85" s="106"/>
    </row>
    <row r="86" spans="1:6">
      <c r="A86" s="102"/>
      <c r="B86" s="578"/>
      <c r="C86" s="104"/>
      <c r="D86" s="104"/>
      <c r="E86" s="105"/>
      <c r="F86" s="106"/>
    </row>
    <row r="87" spans="1:6">
      <c r="A87" s="102"/>
      <c r="B87" s="108"/>
      <c r="C87" s="104"/>
      <c r="D87" s="104"/>
      <c r="E87" s="105"/>
      <c r="F87" s="106"/>
    </row>
    <row r="88" spans="1:6">
      <c r="A88" s="102"/>
      <c r="B88" s="108"/>
      <c r="C88" s="104"/>
      <c r="D88" s="104"/>
      <c r="E88" s="105"/>
      <c r="F88" s="106"/>
    </row>
    <row r="89" spans="1:6">
      <c r="A89" s="102"/>
      <c r="B89" s="108"/>
      <c r="C89" s="104"/>
      <c r="D89" s="104"/>
      <c r="E89" s="105"/>
      <c r="F89" s="106"/>
    </row>
    <row r="90" spans="1:6">
      <c r="A90" s="102"/>
      <c r="B90" s="108"/>
      <c r="C90" s="104"/>
      <c r="D90" s="104"/>
      <c r="E90" s="105"/>
      <c r="F90" s="106"/>
    </row>
    <row r="91" spans="1:6">
      <c r="A91" s="102"/>
      <c r="B91" s="108"/>
      <c r="C91" s="104"/>
      <c r="D91" s="104"/>
      <c r="E91" s="105"/>
      <c r="F91" s="106"/>
    </row>
    <row r="92" spans="1:6">
      <c r="A92" s="102"/>
      <c r="B92" s="108"/>
      <c r="C92" s="104"/>
      <c r="D92" s="104"/>
      <c r="E92" s="105"/>
      <c r="F92" s="106"/>
    </row>
    <row r="93" spans="1:6">
      <c r="A93" s="102"/>
      <c r="B93" s="108"/>
      <c r="C93" s="104"/>
      <c r="D93" s="104"/>
      <c r="E93" s="105"/>
      <c r="F93" s="106"/>
    </row>
    <row r="94" spans="1:6">
      <c r="A94" s="102"/>
      <c r="B94" s="108"/>
      <c r="C94" s="104"/>
      <c r="D94" s="104"/>
      <c r="E94" s="105"/>
      <c r="F94" s="106"/>
    </row>
    <row r="95" spans="1:6">
      <c r="A95" s="102"/>
      <c r="B95" s="108"/>
      <c r="C95" s="104"/>
      <c r="D95" s="104"/>
      <c r="E95" s="105"/>
      <c r="F95" s="106"/>
    </row>
    <row r="96" spans="1:6">
      <c r="A96" s="102"/>
      <c r="B96" s="108"/>
      <c r="C96" s="104"/>
      <c r="D96" s="104"/>
      <c r="E96" s="105"/>
      <c r="F96" s="106"/>
    </row>
    <row r="97" spans="1:6">
      <c r="A97" s="102"/>
      <c r="B97" s="108"/>
      <c r="C97" s="104"/>
      <c r="D97" s="104"/>
      <c r="E97" s="105"/>
      <c r="F97" s="106"/>
    </row>
    <row r="98" spans="1:6">
      <c r="A98" s="122"/>
      <c r="B98" s="123"/>
      <c r="C98" s="571"/>
      <c r="D98" s="571"/>
      <c r="E98" s="124"/>
      <c r="F98" s="589"/>
    </row>
    <row r="99" spans="1:6">
      <c r="A99" s="102"/>
      <c r="B99" s="108"/>
      <c r="C99" s="104"/>
      <c r="D99" s="104"/>
      <c r="E99" s="105"/>
      <c r="F99" s="106"/>
    </row>
    <row r="100" spans="1:6">
      <c r="A100" s="102"/>
      <c r="B100" s="103" t="s">
        <v>217</v>
      </c>
      <c r="C100" s="104"/>
      <c r="D100" s="104"/>
      <c r="E100" s="105"/>
      <c r="F100" s="106"/>
    </row>
    <row r="101" spans="1:6">
      <c r="A101" s="102"/>
      <c r="B101" s="103" t="s">
        <v>218</v>
      </c>
      <c r="C101" s="104"/>
      <c r="D101" s="104"/>
      <c r="E101" s="105"/>
      <c r="F101" s="106"/>
    </row>
    <row r="102" spans="1:6">
      <c r="A102" s="102"/>
      <c r="B102" s="103" t="s">
        <v>189</v>
      </c>
      <c r="C102" s="104"/>
      <c r="D102" s="104"/>
      <c r="E102" s="105"/>
      <c r="F102" s="106"/>
    </row>
    <row r="103" spans="1:6">
      <c r="A103" s="102"/>
      <c r="B103" s="108"/>
      <c r="C103" s="104"/>
      <c r="D103" s="104"/>
      <c r="E103" s="105"/>
      <c r="F103" s="106"/>
    </row>
    <row r="104" spans="1:6">
      <c r="A104" s="573" t="s">
        <v>190</v>
      </c>
      <c r="B104" s="574" t="s">
        <v>191</v>
      </c>
      <c r="C104" s="104"/>
      <c r="D104" s="104"/>
      <c r="E104" s="520"/>
      <c r="F104" s="106"/>
    </row>
    <row r="105" spans="1:6">
      <c r="A105" s="573"/>
      <c r="B105" s="574" t="s">
        <v>192</v>
      </c>
      <c r="C105" s="104"/>
      <c r="D105" s="104"/>
      <c r="E105" s="520"/>
      <c r="F105" s="106"/>
    </row>
    <row r="106" spans="1:6">
      <c r="A106" s="573"/>
      <c r="B106" s="574" t="s">
        <v>193</v>
      </c>
      <c r="C106" s="575">
        <v>713</v>
      </c>
      <c r="D106" s="553" t="s">
        <v>20</v>
      </c>
      <c r="E106" s="520"/>
      <c r="F106" s="106">
        <f>E106*C106</f>
        <v>0</v>
      </c>
    </row>
    <row r="107" spans="1:6">
      <c r="A107" s="102"/>
      <c r="B107" s="108"/>
      <c r="C107" s="104"/>
      <c r="D107" s="104"/>
      <c r="E107" s="520"/>
      <c r="F107" s="106"/>
    </row>
    <row r="108" spans="1:6">
      <c r="A108" s="573" t="s">
        <v>194</v>
      </c>
      <c r="B108" s="307" t="s">
        <v>195</v>
      </c>
      <c r="C108" s="553"/>
      <c r="D108" s="553"/>
      <c r="E108" s="520"/>
      <c r="F108" s="106"/>
    </row>
    <row r="109" spans="1:6">
      <c r="A109" s="102"/>
      <c r="B109" s="307" t="s">
        <v>196</v>
      </c>
      <c r="C109" s="553"/>
      <c r="D109" s="553"/>
      <c r="E109" s="520"/>
      <c r="F109" s="106"/>
    </row>
    <row r="110" spans="1:6" ht="24" customHeight="1">
      <c r="A110" s="102"/>
      <c r="B110" s="307" t="s">
        <v>197</v>
      </c>
      <c r="C110" s="575">
        <v>713</v>
      </c>
      <c r="D110" s="553" t="s">
        <v>20</v>
      </c>
      <c r="E110" s="520"/>
      <c r="F110" s="106">
        <f>E110*C110</f>
        <v>0</v>
      </c>
    </row>
    <row r="111" spans="1:6">
      <c r="A111" s="102"/>
      <c r="B111" s="307"/>
      <c r="C111" s="104"/>
      <c r="D111" s="104"/>
      <c r="E111" s="520"/>
      <c r="F111" s="106"/>
    </row>
    <row r="112" spans="1:6">
      <c r="A112" s="573" t="s">
        <v>198</v>
      </c>
      <c r="B112" s="307" t="s">
        <v>199</v>
      </c>
      <c r="C112" s="104"/>
      <c r="D112" s="104"/>
      <c r="E112" s="520"/>
      <c r="F112" s="106"/>
    </row>
    <row r="113" spans="1:6">
      <c r="A113" s="102"/>
      <c r="B113" s="307" t="s">
        <v>200</v>
      </c>
      <c r="C113" s="104"/>
      <c r="D113" s="104"/>
      <c r="E113" s="520"/>
      <c r="F113" s="106"/>
    </row>
    <row r="114" spans="1:6" ht="21.75" customHeight="1">
      <c r="A114" s="102"/>
      <c r="B114" s="307" t="s">
        <v>201</v>
      </c>
      <c r="C114" s="575">
        <v>713</v>
      </c>
      <c r="D114" s="553" t="s">
        <v>20</v>
      </c>
      <c r="E114" s="520"/>
      <c r="F114" s="106">
        <f>E114*C114</f>
        <v>0</v>
      </c>
    </row>
    <row r="115" spans="1:6">
      <c r="A115" s="102"/>
      <c r="B115" s="108"/>
      <c r="C115" s="104"/>
      <c r="D115" s="104"/>
      <c r="E115" s="520"/>
      <c r="F115" s="106">
        <f>C115*E115</f>
        <v>0</v>
      </c>
    </row>
    <row r="116" spans="1:6" ht="30.75">
      <c r="A116" s="102" t="s">
        <v>219</v>
      </c>
      <c r="B116" s="108" t="s">
        <v>203</v>
      </c>
      <c r="C116" s="576">
        <v>18538</v>
      </c>
      <c r="D116" s="104" t="s">
        <v>204</v>
      </c>
      <c r="E116" s="520"/>
      <c r="F116" s="106">
        <f>C116*E116</f>
        <v>0</v>
      </c>
    </row>
    <row r="117" spans="1:6">
      <c r="A117" s="102"/>
      <c r="B117" s="108"/>
      <c r="C117" s="104"/>
      <c r="D117" s="104"/>
      <c r="E117" s="520"/>
      <c r="F117" s="106">
        <f>C117*E117</f>
        <v>0</v>
      </c>
    </row>
    <row r="118" spans="1:6">
      <c r="A118" s="102"/>
      <c r="B118" s="577" t="s">
        <v>205</v>
      </c>
      <c r="C118" s="104"/>
      <c r="D118" s="104"/>
      <c r="E118" s="105"/>
      <c r="F118" s="106"/>
    </row>
    <row r="119" spans="1:6" ht="29.25" customHeight="1">
      <c r="A119" s="102" t="s">
        <v>206</v>
      </c>
      <c r="B119" s="578" t="s">
        <v>207</v>
      </c>
      <c r="C119" s="104"/>
      <c r="D119" s="104"/>
      <c r="E119" s="520"/>
      <c r="F119" s="106"/>
    </row>
    <row r="120" spans="1:6">
      <c r="A120" s="102"/>
      <c r="B120" s="578" t="s">
        <v>208</v>
      </c>
      <c r="C120" s="104"/>
      <c r="D120" s="104"/>
      <c r="E120" s="520"/>
      <c r="F120" s="106"/>
    </row>
    <row r="121" spans="1:6">
      <c r="A121" s="102"/>
      <c r="B121" s="578" t="s">
        <v>220</v>
      </c>
      <c r="C121" s="575"/>
      <c r="D121" s="553"/>
      <c r="E121" s="520"/>
      <c r="F121" s="106"/>
    </row>
    <row r="122" spans="1:6">
      <c r="A122" s="102"/>
      <c r="B122" s="578" t="s">
        <v>210</v>
      </c>
      <c r="C122" s="104"/>
      <c r="D122" s="104"/>
      <c r="E122" s="520"/>
      <c r="F122" s="106"/>
    </row>
    <row r="123" spans="1:6">
      <c r="A123" s="102"/>
      <c r="B123" s="578" t="s">
        <v>211</v>
      </c>
      <c r="C123" s="575">
        <v>713</v>
      </c>
      <c r="D123" s="553" t="s">
        <v>20</v>
      </c>
      <c r="E123" s="520"/>
      <c r="F123" s="106">
        <f>E123*C123</f>
        <v>0</v>
      </c>
    </row>
    <row r="124" spans="1:6">
      <c r="A124" s="102"/>
      <c r="B124" s="578"/>
      <c r="C124" s="575"/>
      <c r="D124" s="553"/>
      <c r="E124" s="520"/>
      <c r="F124" s="106"/>
    </row>
    <row r="125" spans="1:6">
      <c r="A125" s="102" t="s">
        <v>212</v>
      </c>
      <c r="B125" s="307" t="s">
        <v>213</v>
      </c>
      <c r="C125" s="575"/>
      <c r="D125" s="553"/>
      <c r="E125" s="520"/>
      <c r="F125" s="106"/>
    </row>
    <row r="126" spans="1:6">
      <c r="A126" s="102"/>
      <c r="B126" s="307" t="s">
        <v>214</v>
      </c>
      <c r="C126" s="575"/>
      <c r="D126" s="553"/>
      <c r="E126" s="520"/>
      <c r="F126" s="106"/>
    </row>
    <row r="127" spans="1:6">
      <c r="A127" s="102"/>
      <c r="B127" s="307" t="s">
        <v>215</v>
      </c>
      <c r="C127" s="575">
        <v>147</v>
      </c>
      <c r="D127" s="553" t="s">
        <v>31</v>
      </c>
      <c r="E127" s="520"/>
      <c r="F127" s="106">
        <f>E127*C127</f>
        <v>0</v>
      </c>
    </row>
    <row r="128" spans="1:6">
      <c r="A128" s="102"/>
      <c r="B128" s="578"/>
      <c r="C128" s="575"/>
      <c r="D128" s="553"/>
      <c r="E128" s="520"/>
      <c r="F128" s="106"/>
    </row>
    <row r="129" spans="1:6">
      <c r="A129" s="102"/>
      <c r="B129" s="108"/>
      <c r="C129" s="104"/>
      <c r="D129" s="104"/>
      <c r="E129" s="520"/>
      <c r="F129" s="106"/>
    </row>
    <row r="130" spans="1:6">
      <c r="A130" s="102"/>
      <c r="B130" s="108"/>
      <c r="C130" s="104"/>
      <c r="D130" s="104"/>
      <c r="E130" s="520"/>
      <c r="F130" s="106"/>
    </row>
    <row r="131" spans="1:6">
      <c r="A131" s="102"/>
      <c r="B131" s="108"/>
      <c r="C131" s="104"/>
      <c r="D131" s="104"/>
      <c r="E131" s="520"/>
      <c r="F131" s="106"/>
    </row>
    <row r="132" spans="1:6">
      <c r="A132" s="102"/>
      <c r="B132" s="108"/>
      <c r="C132" s="104"/>
      <c r="D132" s="104"/>
      <c r="E132" s="520"/>
      <c r="F132" s="106"/>
    </row>
    <row r="133" spans="1:6">
      <c r="A133" s="102"/>
      <c r="B133" s="108"/>
      <c r="C133" s="104"/>
      <c r="D133" s="104"/>
      <c r="E133" s="520"/>
      <c r="F133" s="106"/>
    </row>
    <row r="134" spans="1:6">
      <c r="A134" s="102"/>
      <c r="B134" s="108"/>
      <c r="C134" s="104"/>
      <c r="D134" s="104"/>
      <c r="E134" s="520"/>
      <c r="F134" s="106"/>
    </row>
    <row r="135" spans="1:6">
      <c r="A135" s="102"/>
      <c r="B135" s="108"/>
      <c r="C135" s="104"/>
      <c r="D135" s="104"/>
      <c r="E135" s="520"/>
      <c r="F135" s="106"/>
    </row>
    <row r="136" spans="1:6">
      <c r="A136" s="102"/>
      <c r="B136" s="108"/>
      <c r="C136" s="104"/>
      <c r="D136" s="104"/>
      <c r="E136" s="520"/>
      <c r="F136" s="106"/>
    </row>
    <row r="137" spans="1:6" ht="20.45" customHeight="1">
      <c r="A137" s="102"/>
      <c r="B137" s="103" t="s">
        <v>221</v>
      </c>
      <c r="C137" s="104"/>
      <c r="D137" s="104"/>
      <c r="E137" s="105"/>
      <c r="F137" s="101"/>
    </row>
    <row r="138" spans="1:6">
      <c r="A138" s="102"/>
      <c r="B138" s="108" t="s">
        <v>149</v>
      </c>
      <c r="C138" s="104"/>
      <c r="D138" s="104"/>
      <c r="E138" s="105"/>
      <c r="F138" s="120">
        <f>SUM(F104:F137)</f>
        <v>0</v>
      </c>
    </row>
    <row r="139" spans="1:6">
      <c r="A139" s="102"/>
      <c r="B139" s="108"/>
      <c r="C139" s="104"/>
      <c r="D139" s="104"/>
      <c r="E139" s="105"/>
      <c r="F139" s="579"/>
    </row>
    <row r="140" spans="1:6">
      <c r="A140" s="102"/>
      <c r="B140" s="108"/>
      <c r="C140" s="104"/>
      <c r="D140" s="104"/>
      <c r="E140" s="105"/>
      <c r="F140" s="579"/>
    </row>
    <row r="141" spans="1:6">
      <c r="A141" s="102"/>
      <c r="B141" s="108"/>
      <c r="C141" s="104"/>
      <c r="D141" s="104"/>
      <c r="E141" s="105"/>
      <c r="F141" s="579"/>
    </row>
    <row r="142" spans="1:6">
      <c r="A142" s="580"/>
      <c r="B142" s="581"/>
      <c r="C142" s="582"/>
      <c r="D142" s="582"/>
      <c r="E142" s="583"/>
      <c r="F142" s="584"/>
    </row>
    <row r="143" spans="1:6">
      <c r="A143" s="585"/>
      <c r="B143" s="586"/>
      <c r="C143" s="587"/>
      <c r="D143" s="587"/>
      <c r="E143" s="524"/>
      <c r="F143" s="588"/>
    </row>
    <row r="144" spans="1:6" customFormat="1">
      <c r="A144" s="590"/>
      <c r="B144" s="591" t="s">
        <v>222</v>
      </c>
      <c r="C144" s="104"/>
      <c r="D144" s="104"/>
      <c r="E144" s="520"/>
      <c r="F144" s="121"/>
    </row>
    <row r="145" spans="1:6" customFormat="1">
      <c r="A145" s="590"/>
      <c r="B145" s="592"/>
      <c r="C145" s="104"/>
      <c r="D145" s="104"/>
      <c r="E145" s="520"/>
      <c r="F145" s="593"/>
    </row>
    <row r="146" spans="1:6" customFormat="1">
      <c r="A146" s="573" t="s">
        <v>223</v>
      </c>
      <c r="B146" s="574" t="s">
        <v>224</v>
      </c>
      <c r="C146" s="104"/>
      <c r="D146" s="104"/>
      <c r="E146" s="520"/>
      <c r="F146" s="593"/>
    </row>
    <row r="147" spans="1:6" customFormat="1">
      <c r="A147" s="573"/>
      <c r="B147" s="594" t="s">
        <v>225</v>
      </c>
      <c r="C147" s="595" t="s">
        <v>226</v>
      </c>
      <c r="D147" s="104">
        <v>4</v>
      </c>
      <c r="E147" s="520"/>
      <c r="F147" s="593">
        <f t="shared" ref="F147:F153" si="1">E147*D147</f>
        <v>0</v>
      </c>
    </row>
    <row r="148" spans="1:6" customFormat="1">
      <c r="A148" s="102"/>
      <c r="B148" s="108"/>
      <c r="C148" s="104"/>
      <c r="D148" s="104"/>
      <c r="E148" s="520"/>
      <c r="F148" s="593"/>
    </row>
    <row r="149" spans="1:6" customFormat="1">
      <c r="A149" s="573" t="s">
        <v>227</v>
      </c>
      <c r="B149" s="574" t="s">
        <v>228</v>
      </c>
      <c r="C149" s="595"/>
      <c r="D149" s="104"/>
      <c r="E149" s="520"/>
      <c r="F149" s="593"/>
    </row>
    <row r="150" spans="1:6" customFormat="1">
      <c r="A150" s="573"/>
      <c r="B150" s="574" t="s">
        <v>229</v>
      </c>
      <c r="C150" s="595" t="s">
        <v>226</v>
      </c>
      <c r="D150" s="104">
        <v>7</v>
      </c>
      <c r="E150" s="520"/>
      <c r="F150" s="593">
        <f t="shared" si="1"/>
        <v>0</v>
      </c>
    </row>
    <row r="151" spans="1:6" customFormat="1">
      <c r="A151" s="573"/>
      <c r="B151" s="574"/>
      <c r="C151" s="595"/>
      <c r="D151" s="104"/>
      <c r="E151" s="520"/>
      <c r="F151" s="593"/>
    </row>
    <row r="152" spans="1:6" customFormat="1">
      <c r="A152" s="573" t="s">
        <v>230</v>
      </c>
      <c r="B152" s="574" t="s">
        <v>231</v>
      </c>
      <c r="C152" s="595"/>
      <c r="D152" s="104"/>
      <c r="E152" s="520"/>
      <c r="F152" s="593"/>
    </row>
    <row r="153" spans="1:6" customFormat="1">
      <c r="A153" s="595"/>
      <c r="B153" s="574" t="s">
        <v>232</v>
      </c>
      <c r="C153" s="595" t="s">
        <v>226</v>
      </c>
      <c r="D153" s="104">
        <v>2</v>
      </c>
      <c r="E153" s="520"/>
      <c r="F153" s="593">
        <f t="shared" si="1"/>
        <v>0</v>
      </c>
    </row>
    <row r="154" spans="1:6" customFormat="1">
      <c r="A154" s="102"/>
      <c r="B154" s="108"/>
      <c r="C154" s="104"/>
      <c r="D154" s="104"/>
      <c r="E154" s="520"/>
      <c r="F154" s="593"/>
    </row>
    <row r="155" spans="1:6" customFormat="1">
      <c r="A155" s="573" t="s">
        <v>233</v>
      </c>
      <c r="B155" s="574" t="s">
        <v>234</v>
      </c>
      <c r="C155" s="595"/>
      <c r="D155" s="104"/>
      <c r="E155" s="520"/>
      <c r="F155" s="593"/>
    </row>
    <row r="156" spans="1:6" customFormat="1">
      <c r="A156" s="573"/>
      <c r="B156" s="574" t="s">
        <v>235</v>
      </c>
      <c r="C156" s="595" t="s">
        <v>31</v>
      </c>
      <c r="D156" s="104">
        <v>1000</v>
      </c>
      <c r="E156" s="520"/>
      <c r="F156" s="593">
        <f t="shared" ref="F156:F161" si="2">E156*D156</f>
        <v>0</v>
      </c>
    </row>
    <row r="157" spans="1:6" customFormat="1">
      <c r="A157" s="573"/>
      <c r="B157" s="574"/>
      <c r="C157" s="595"/>
      <c r="D157" s="104"/>
      <c r="E157" s="520"/>
      <c r="F157" s="593"/>
    </row>
    <row r="158" spans="1:6" customFormat="1">
      <c r="A158" s="573" t="s">
        <v>236</v>
      </c>
      <c r="B158" s="574" t="s">
        <v>237</v>
      </c>
      <c r="C158" s="595"/>
      <c r="D158" s="104"/>
      <c r="E158" s="520"/>
      <c r="F158" s="593"/>
    </row>
    <row r="159" spans="1:6" customFormat="1" ht="18.75">
      <c r="A159" s="573"/>
      <c r="B159" s="574" t="s">
        <v>238</v>
      </c>
      <c r="C159" s="595" t="s">
        <v>239</v>
      </c>
      <c r="D159" s="104">
        <v>800</v>
      </c>
      <c r="E159" s="520"/>
      <c r="F159" s="593">
        <f t="shared" si="2"/>
        <v>0</v>
      </c>
    </row>
    <row r="160" spans="1:6" customFormat="1">
      <c r="A160" s="102"/>
      <c r="B160" s="108"/>
      <c r="C160" s="104"/>
      <c r="D160" s="104"/>
      <c r="E160" s="520"/>
      <c r="F160" s="593"/>
    </row>
    <row r="161" spans="1:6" customFormat="1">
      <c r="A161" s="573" t="s">
        <v>240</v>
      </c>
      <c r="B161" s="108" t="s">
        <v>241</v>
      </c>
      <c r="C161" s="595" t="s">
        <v>226</v>
      </c>
      <c r="D161" s="104">
        <v>2</v>
      </c>
      <c r="E161" s="520"/>
      <c r="F161" s="593">
        <f t="shared" si="2"/>
        <v>0</v>
      </c>
    </row>
    <row r="162" spans="1:6" customFormat="1">
      <c r="A162" s="102"/>
      <c r="B162" s="108"/>
      <c r="C162" s="104"/>
      <c r="D162" s="104"/>
      <c r="E162" s="520"/>
      <c r="F162" s="593"/>
    </row>
    <row r="163" spans="1:6" customFormat="1">
      <c r="A163" s="573"/>
      <c r="B163" s="574"/>
      <c r="C163" s="104"/>
      <c r="D163" s="104"/>
      <c r="E163" s="105"/>
      <c r="F163" s="596"/>
    </row>
    <row r="164" spans="1:6" customFormat="1">
      <c r="A164" s="597"/>
      <c r="B164" s="598"/>
      <c r="C164" s="104"/>
      <c r="D164" s="104"/>
      <c r="E164" s="105"/>
      <c r="F164" s="593"/>
    </row>
    <row r="165" spans="1:6" customFormat="1">
      <c r="A165" s="102"/>
      <c r="B165" s="108"/>
      <c r="C165" s="104"/>
      <c r="D165" s="104"/>
      <c r="E165" s="105"/>
      <c r="F165" s="596">
        <f>SUM(F145:F164)</f>
        <v>0</v>
      </c>
    </row>
    <row r="166" spans="1:6" customFormat="1">
      <c r="A166" s="102"/>
      <c r="B166" s="108"/>
      <c r="C166" s="104"/>
      <c r="D166" s="104"/>
      <c r="E166" s="105"/>
      <c r="F166" s="121"/>
    </row>
    <row r="167" spans="1:6" s="51" customFormat="1" ht="19.5" customHeight="1">
      <c r="A167" s="102"/>
      <c r="B167" s="133" t="s">
        <v>242</v>
      </c>
      <c r="C167" s="104"/>
      <c r="D167" s="104"/>
      <c r="E167" s="105"/>
      <c r="F167" s="121"/>
    </row>
    <row r="168" spans="1:6" s="51" customFormat="1" ht="15">
      <c r="A168" s="102"/>
      <c r="B168" s="108"/>
      <c r="C168" s="104"/>
      <c r="D168" s="104"/>
      <c r="E168" s="105"/>
      <c r="F168" s="121"/>
    </row>
    <row r="169" spans="1:6" s="51" customFormat="1" ht="15">
      <c r="A169" s="102"/>
      <c r="B169" s="108" t="str">
        <f>+B5</f>
        <v>DEMOLITION &amp; SITE CLEARANCE</v>
      </c>
      <c r="C169" s="104"/>
      <c r="D169" s="104"/>
      <c r="E169" s="105"/>
      <c r="F169" s="106">
        <f>+F9</f>
        <v>0</v>
      </c>
    </row>
    <row r="170" spans="1:6" s="51" customFormat="1" ht="15">
      <c r="A170" s="102"/>
      <c r="B170" s="108"/>
      <c r="C170" s="104"/>
      <c r="D170" s="104"/>
      <c r="E170" s="105"/>
      <c r="F170" s="106"/>
    </row>
    <row r="171" spans="1:6" s="51" customFormat="1" ht="15">
      <c r="A171" s="102"/>
      <c r="B171" s="108" t="s">
        <v>156</v>
      </c>
      <c r="C171" s="104"/>
      <c r="D171" s="104"/>
      <c r="E171" s="105"/>
      <c r="F171" s="106">
        <f>+F50</f>
        <v>0</v>
      </c>
    </row>
    <row r="172" spans="1:6" s="51" customFormat="1" ht="15">
      <c r="A172" s="102"/>
      <c r="B172" s="108"/>
      <c r="C172" s="104"/>
      <c r="D172" s="104"/>
      <c r="E172" s="105"/>
      <c r="F172" s="121"/>
    </row>
    <row r="173" spans="1:6" s="51" customFormat="1" ht="30">
      <c r="A173" s="102"/>
      <c r="B173" s="108" t="str">
        <f>+B53</f>
        <v>DECELERATION , DRIVEWAY AND ACCELERATION LANE (1140m²)</v>
      </c>
      <c r="C173" s="104"/>
      <c r="D173" s="104"/>
      <c r="E173" s="105"/>
      <c r="F173" s="106">
        <f>+F84</f>
        <v>0</v>
      </c>
    </row>
    <row r="174" spans="1:6" s="51" customFormat="1" ht="15">
      <c r="A174" s="102"/>
      <c r="B174" s="108"/>
      <c r="C174" s="104"/>
      <c r="D174" s="104"/>
      <c r="E174" s="105"/>
      <c r="F174" s="106"/>
    </row>
    <row r="175" spans="1:6" s="51" customFormat="1" ht="15">
      <c r="A175" s="102"/>
      <c r="B175" s="108" t="str">
        <f>+B100</f>
        <v>SHOULDERS (713m2)</v>
      </c>
      <c r="C175" s="104"/>
      <c r="D175" s="104"/>
      <c r="E175" s="105"/>
      <c r="F175" s="106">
        <f>+F138</f>
        <v>0</v>
      </c>
    </row>
    <row r="176" spans="1:6" s="51" customFormat="1" ht="15">
      <c r="A176" s="102"/>
      <c r="B176" s="108"/>
      <c r="C176" s="104"/>
      <c r="D176" s="104"/>
      <c r="E176" s="105"/>
      <c r="F176" s="121"/>
    </row>
    <row r="177" spans="1:6" s="51" customFormat="1" ht="15">
      <c r="A177" s="102"/>
      <c r="B177" s="108" t="s">
        <v>222</v>
      </c>
      <c r="C177" s="104"/>
      <c r="D177" s="104"/>
      <c r="E177" s="105"/>
      <c r="F177" s="106">
        <f>F165</f>
        <v>0</v>
      </c>
    </row>
    <row r="178" spans="1:6">
      <c r="A178" s="102"/>
      <c r="B178" s="108"/>
      <c r="C178" s="104"/>
      <c r="D178" s="104"/>
      <c r="E178" s="105"/>
      <c r="F178" s="121"/>
    </row>
    <row r="179" spans="1:6">
      <c r="A179" s="102"/>
      <c r="B179" s="108"/>
      <c r="C179" s="104"/>
      <c r="D179" s="104"/>
      <c r="E179" s="105"/>
      <c r="F179" s="599"/>
    </row>
    <row r="180" spans="1:6" s="51" customFormat="1">
      <c r="A180" s="102"/>
      <c r="B180" s="119" t="str">
        <f>+B4</f>
        <v>BILL NO. 2  DRIVEWAY</v>
      </c>
      <c r="C180" s="104"/>
      <c r="D180" s="104"/>
      <c r="E180" s="105"/>
      <c r="F180" s="120">
        <f>SUM(F169:F179)</f>
        <v>0</v>
      </c>
    </row>
    <row r="181" spans="1:6" s="51" customFormat="1" ht="15">
      <c r="A181" s="102"/>
      <c r="B181" s="108" t="s">
        <v>243</v>
      </c>
      <c r="C181" s="104"/>
      <c r="D181" s="104"/>
      <c r="E181" s="105"/>
      <c r="F181" s="121"/>
    </row>
    <row r="182" spans="1:6" s="51" customFormat="1" ht="15">
      <c r="A182" s="102"/>
      <c r="B182" s="108"/>
      <c r="C182" s="104"/>
      <c r="D182" s="104"/>
      <c r="E182" s="105"/>
      <c r="F182" s="121"/>
    </row>
    <row r="183" spans="1:6" s="51" customFormat="1" ht="15">
      <c r="A183" s="102"/>
      <c r="B183" s="108"/>
      <c r="C183" s="104"/>
      <c r="D183" s="104"/>
      <c r="E183" s="105"/>
      <c r="F183" s="121"/>
    </row>
    <row r="184" spans="1:6" s="51" customFormat="1" ht="15">
      <c r="A184" s="122"/>
      <c r="B184" s="123"/>
      <c r="C184" s="571"/>
      <c r="D184" s="571"/>
      <c r="E184" s="124"/>
      <c r="F184" s="125"/>
    </row>
  </sheetData>
  <mergeCells count="2">
    <mergeCell ref="A1:F1"/>
    <mergeCell ref="F9:F10"/>
  </mergeCells>
  <pageMargins left="0.469444444444444" right="0.23958333333333301" top="0.75" bottom="0.75" header="0.30972222222222201" footer="0.30972222222222201"/>
  <pageSetup paperSize="9" scale="86" orientation="portrait" r:id="rId1"/>
  <rowBreaks count="3" manualBreakCount="3">
    <brk id="52" max="16383" man="1"/>
    <brk id="98" max="16383" man="1"/>
    <brk id="1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6"/>
  <sheetViews>
    <sheetView view="pageBreakPreview" topLeftCell="A58" zoomScaleNormal="100" zoomScaleSheetLayoutView="100" workbookViewId="0">
      <selection activeCell="E146" sqref="E146"/>
    </sheetView>
  </sheetViews>
  <sheetFormatPr defaultColWidth="9.140625" defaultRowHeight="15.75"/>
  <cols>
    <col min="1" max="1" width="7.7109375" style="126" customWidth="1"/>
    <col min="2" max="2" width="53.85546875" style="127" customWidth="1"/>
    <col min="3" max="3" width="9.140625" style="548" customWidth="1"/>
    <col min="4" max="4" width="7.28515625" style="548" customWidth="1"/>
    <col min="5" max="5" width="11.7109375" style="126" customWidth="1"/>
    <col min="6" max="6" width="15.85546875" style="126" customWidth="1"/>
    <col min="7" max="16384" width="9.140625" style="126"/>
  </cols>
  <sheetData>
    <row r="1" spans="1:6" ht="19.5" customHeight="1">
      <c r="A1" s="704" t="s">
        <v>122</v>
      </c>
      <c r="B1" s="705"/>
      <c r="C1" s="705"/>
      <c r="D1" s="705"/>
      <c r="E1" s="705"/>
      <c r="F1" s="706"/>
    </row>
    <row r="2" spans="1:6">
      <c r="A2" s="88" t="s">
        <v>67</v>
      </c>
      <c r="B2" s="89" t="s">
        <v>78</v>
      </c>
      <c r="C2" s="90" t="s">
        <v>80</v>
      </c>
      <c r="D2" s="89" t="s">
        <v>123</v>
      </c>
      <c r="E2" s="91" t="s">
        <v>81</v>
      </c>
      <c r="F2" s="92" t="s">
        <v>82</v>
      </c>
    </row>
    <row r="3" spans="1:6">
      <c r="A3" s="93"/>
      <c r="B3" s="94"/>
      <c r="C3" s="755"/>
      <c r="D3" s="94"/>
      <c r="E3" s="96" t="s">
        <v>729</v>
      </c>
      <c r="F3" s="97"/>
    </row>
    <row r="4" spans="1:6" s="547" customFormat="1">
      <c r="A4" s="169"/>
      <c r="B4" s="170" t="s">
        <v>244</v>
      </c>
      <c r="C4" s="549"/>
      <c r="D4" s="550"/>
      <c r="E4" s="551"/>
      <c r="F4" s="552"/>
    </row>
    <row r="5" spans="1:6">
      <c r="A5" s="102"/>
      <c r="B5" s="103" t="s">
        <v>151</v>
      </c>
      <c r="C5" s="553"/>
      <c r="D5" s="104"/>
      <c r="E5" s="105"/>
      <c r="F5" s="121"/>
    </row>
    <row r="6" spans="1:6">
      <c r="A6" s="102"/>
      <c r="B6" s="108"/>
      <c r="C6" s="553"/>
      <c r="D6" s="104"/>
      <c r="E6" s="105"/>
      <c r="F6" s="121"/>
    </row>
    <row r="7" spans="1:6" ht="30.75">
      <c r="A7" s="554" t="s">
        <v>152</v>
      </c>
      <c r="B7" s="108" t="s">
        <v>153</v>
      </c>
      <c r="C7" s="555">
        <v>0.1</v>
      </c>
      <c r="D7" s="518" t="s">
        <v>154</v>
      </c>
      <c r="E7" s="556"/>
      <c r="F7" s="557">
        <f>C7*E7</f>
        <v>0</v>
      </c>
    </row>
    <row r="8" spans="1:6">
      <c r="A8" s="102"/>
      <c r="B8" s="103"/>
      <c r="C8" s="558"/>
      <c r="D8" s="104"/>
      <c r="E8" s="105"/>
      <c r="F8" s="121"/>
    </row>
    <row r="9" spans="1:6">
      <c r="A9" s="102"/>
      <c r="B9" s="103" t="str">
        <f>+B5</f>
        <v>DEMOLITION &amp; SITE CLEARANCE</v>
      </c>
      <c r="C9" s="558"/>
      <c r="D9" s="104"/>
      <c r="E9" s="105"/>
      <c r="F9" s="707">
        <f>F7</f>
        <v>0</v>
      </c>
    </row>
    <row r="10" spans="1:6">
      <c r="A10" s="102"/>
      <c r="B10" s="108" t="s">
        <v>155</v>
      </c>
      <c r="C10" s="558"/>
      <c r="D10" s="104"/>
      <c r="E10" s="105"/>
      <c r="F10" s="708"/>
    </row>
    <row r="11" spans="1:6">
      <c r="A11" s="102"/>
      <c r="B11" s="108"/>
      <c r="C11" s="558"/>
      <c r="D11" s="104"/>
      <c r="E11" s="105"/>
      <c r="F11" s="560"/>
    </row>
    <row r="12" spans="1:6">
      <c r="A12" s="102"/>
      <c r="B12" s="108"/>
      <c r="C12" s="558"/>
      <c r="D12" s="104"/>
      <c r="E12" s="105"/>
      <c r="F12" s="560"/>
    </row>
    <row r="13" spans="1:6">
      <c r="A13" s="102"/>
      <c r="B13" s="108"/>
      <c r="C13" s="558"/>
      <c r="D13" s="104"/>
      <c r="E13" s="105"/>
      <c r="F13" s="560"/>
    </row>
    <row r="14" spans="1:6">
      <c r="A14" s="102"/>
      <c r="B14" s="108"/>
      <c r="C14" s="558"/>
      <c r="D14" s="104"/>
      <c r="E14" s="105"/>
      <c r="F14" s="560"/>
    </row>
    <row r="15" spans="1:6">
      <c r="A15" s="102"/>
      <c r="B15" s="108"/>
      <c r="C15" s="558"/>
      <c r="D15" s="104"/>
      <c r="E15" s="105"/>
      <c r="F15" s="560"/>
    </row>
    <row r="16" spans="1:6">
      <c r="A16" s="102"/>
      <c r="B16" s="103" t="s">
        <v>156</v>
      </c>
      <c r="C16" s="558"/>
      <c r="D16" s="104"/>
      <c r="E16" s="105"/>
      <c r="F16" s="560"/>
    </row>
    <row r="17" spans="1:6" s="51" customFormat="1" ht="15">
      <c r="A17" s="153" t="s">
        <v>157</v>
      </c>
      <c r="B17" s="145" t="s">
        <v>158</v>
      </c>
      <c r="C17" s="558">
        <f>165*6*0.15</f>
        <v>148.5</v>
      </c>
      <c r="D17" s="104" t="s">
        <v>9</v>
      </c>
      <c r="E17" s="520"/>
      <c r="F17" s="557">
        <f t="shared" ref="F17:F44" si="0">C17*E17</f>
        <v>0</v>
      </c>
    </row>
    <row r="18" spans="1:6" s="51" customFormat="1">
      <c r="A18" s="153"/>
      <c r="B18" s="561"/>
      <c r="C18" s="558"/>
      <c r="D18" s="104"/>
      <c r="E18" s="520"/>
      <c r="F18" s="557">
        <f t="shared" si="0"/>
        <v>0</v>
      </c>
    </row>
    <row r="19" spans="1:6" s="51" customFormat="1" ht="15">
      <c r="A19" s="153" t="s">
        <v>159</v>
      </c>
      <c r="B19" s="145" t="s">
        <v>160</v>
      </c>
      <c r="C19" s="558"/>
      <c r="D19" s="104"/>
      <c r="E19" s="520"/>
      <c r="F19" s="557">
        <f t="shared" si="0"/>
        <v>0</v>
      </c>
    </row>
    <row r="20" spans="1:6" s="51" customFormat="1" ht="15">
      <c r="A20" s="153"/>
      <c r="B20" s="145" t="s">
        <v>161</v>
      </c>
      <c r="C20" s="558">
        <f>990*0.3</f>
        <v>297</v>
      </c>
      <c r="D20" s="104" t="s">
        <v>9</v>
      </c>
      <c r="E20" s="520"/>
      <c r="F20" s="557">
        <f t="shared" si="0"/>
        <v>0</v>
      </c>
    </row>
    <row r="21" spans="1:6">
      <c r="A21" s="102"/>
      <c r="B21" s="108"/>
      <c r="C21" s="558"/>
      <c r="D21" s="104"/>
      <c r="E21" s="520"/>
      <c r="F21" s="557">
        <f t="shared" si="0"/>
        <v>0</v>
      </c>
    </row>
    <row r="22" spans="1:6">
      <c r="A22" s="153" t="s">
        <v>162</v>
      </c>
      <c r="B22" s="145" t="s">
        <v>163</v>
      </c>
      <c r="C22" s="558"/>
      <c r="D22" s="104"/>
      <c r="E22" s="520"/>
      <c r="F22" s="557">
        <f t="shared" si="0"/>
        <v>0</v>
      </c>
    </row>
    <row r="23" spans="1:6">
      <c r="A23" s="153"/>
      <c r="B23" s="145" t="s">
        <v>164</v>
      </c>
      <c r="C23" s="558">
        <f>+C39</f>
        <v>297</v>
      </c>
      <c r="D23" s="104" t="s">
        <v>9</v>
      </c>
      <c r="E23" s="520"/>
      <c r="F23" s="557">
        <f t="shared" si="0"/>
        <v>0</v>
      </c>
    </row>
    <row r="24" spans="1:6">
      <c r="A24" s="562"/>
      <c r="B24" s="563"/>
      <c r="C24" s="558"/>
      <c r="D24" s="104"/>
      <c r="E24" s="520"/>
      <c r="F24" s="557">
        <f t="shared" si="0"/>
        <v>0</v>
      </c>
    </row>
    <row r="25" spans="1:6" s="51" customFormat="1" ht="15">
      <c r="A25" s="153" t="s">
        <v>165</v>
      </c>
      <c r="B25" s="145" t="s">
        <v>166</v>
      </c>
      <c r="C25" s="104"/>
      <c r="D25" s="104"/>
      <c r="E25" s="520"/>
      <c r="F25" s="557">
        <f t="shared" si="0"/>
        <v>0</v>
      </c>
    </row>
    <row r="26" spans="1:6" s="51" customFormat="1" ht="15">
      <c r="A26" s="153"/>
      <c r="B26" s="145" t="s">
        <v>167</v>
      </c>
      <c r="C26" s="104">
        <v>100</v>
      </c>
      <c r="D26" s="104" t="s">
        <v>9</v>
      </c>
      <c r="E26" s="520"/>
      <c r="F26" s="557">
        <f t="shared" si="0"/>
        <v>0</v>
      </c>
    </row>
    <row r="27" spans="1:6" s="51" customFormat="1" ht="15">
      <c r="A27" s="562"/>
      <c r="B27" s="563"/>
      <c r="C27" s="558"/>
      <c r="D27" s="104"/>
      <c r="E27" s="520"/>
      <c r="F27" s="557">
        <f t="shared" si="0"/>
        <v>0</v>
      </c>
    </row>
    <row r="28" spans="1:6">
      <c r="A28" s="153" t="s">
        <v>168</v>
      </c>
      <c r="B28" s="145" t="s">
        <v>169</v>
      </c>
      <c r="C28" s="558"/>
      <c r="D28" s="104"/>
      <c r="E28" s="520"/>
      <c r="F28" s="557">
        <f t="shared" si="0"/>
        <v>0</v>
      </c>
    </row>
    <row r="29" spans="1:6">
      <c r="A29" s="153"/>
      <c r="B29" s="145" t="s">
        <v>170</v>
      </c>
      <c r="C29" s="558">
        <f>165*6*0.3</f>
        <v>297</v>
      </c>
      <c r="D29" s="104" t="s">
        <v>9</v>
      </c>
      <c r="E29" s="520"/>
      <c r="F29" s="557">
        <f t="shared" si="0"/>
        <v>0</v>
      </c>
    </row>
    <row r="30" spans="1:6">
      <c r="A30" s="153"/>
      <c r="B30" s="145"/>
      <c r="C30" s="558"/>
      <c r="D30" s="104"/>
      <c r="E30" s="520"/>
      <c r="F30" s="557">
        <f t="shared" si="0"/>
        <v>0</v>
      </c>
    </row>
    <row r="31" spans="1:6">
      <c r="A31" s="153" t="s">
        <v>171</v>
      </c>
      <c r="B31" s="145" t="s">
        <v>172</v>
      </c>
      <c r="C31" s="558"/>
      <c r="D31" s="104"/>
      <c r="E31" s="520"/>
      <c r="F31" s="557">
        <f t="shared" si="0"/>
        <v>0</v>
      </c>
    </row>
    <row r="32" spans="1:6">
      <c r="A32" s="153"/>
      <c r="B32" s="145" t="s">
        <v>173</v>
      </c>
      <c r="C32" s="558">
        <f>+C17+C20</f>
        <v>445.5</v>
      </c>
      <c r="D32" s="104" t="s">
        <v>9</v>
      </c>
      <c r="E32" s="520"/>
      <c r="F32" s="557">
        <f t="shared" si="0"/>
        <v>0</v>
      </c>
    </row>
    <row r="33" spans="1:8">
      <c r="A33" s="153"/>
      <c r="B33" s="145"/>
      <c r="C33" s="558"/>
      <c r="D33" s="104"/>
      <c r="E33" s="520"/>
      <c r="F33" s="557">
        <f t="shared" si="0"/>
        <v>0</v>
      </c>
    </row>
    <row r="34" spans="1:8">
      <c r="A34" s="564" t="s">
        <v>174</v>
      </c>
      <c r="B34" s="145" t="s">
        <v>175</v>
      </c>
      <c r="C34" s="558"/>
      <c r="D34" s="104"/>
      <c r="E34" s="520"/>
      <c r="F34" s="557">
        <f t="shared" si="0"/>
        <v>0</v>
      </c>
    </row>
    <row r="35" spans="1:8" ht="13.5" customHeight="1">
      <c r="A35" s="153"/>
      <c r="B35" s="145" t="s">
        <v>176</v>
      </c>
      <c r="C35" s="558">
        <v>1980</v>
      </c>
      <c r="D35" s="104" t="s">
        <v>20</v>
      </c>
      <c r="E35" s="520"/>
      <c r="F35" s="557">
        <f t="shared" si="0"/>
        <v>0</v>
      </c>
    </row>
    <row r="36" spans="1:8">
      <c r="A36" s="153"/>
      <c r="B36" s="145" t="s">
        <v>177</v>
      </c>
      <c r="C36" s="558"/>
      <c r="D36" s="104"/>
      <c r="E36" s="520"/>
      <c r="F36" s="557"/>
    </row>
    <row r="37" spans="1:8">
      <c r="A37" s="153"/>
      <c r="B37" s="145"/>
      <c r="C37" s="558"/>
      <c r="D37" s="104"/>
      <c r="E37" s="520"/>
      <c r="F37" s="557"/>
    </row>
    <row r="38" spans="1:8">
      <c r="A38" s="153" t="s">
        <v>178</v>
      </c>
      <c r="B38" s="145" t="s">
        <v>179</v>
      </c>
      <c r="C38" s="558"/>
      <c r="D38" s="104"/>
      <c r="E38" s="520"/>
      <c r="F38" s="557"/>
    </row>
    <row r="39" spans="1:8" ht="30.75">
      <c r="A39" s="153"/>
      <c r="B39" s="152" t="s">
        <v>245</v>
      </c>
      <c r="C39" s="558">
        <v>297</v>
      </c>
      <c r="D39" s="104" t="s">
        <v>9</v>
      </c>
      <c r="E39" s="520"/>
      <c r="F39" s="557">
        <f t="shared" si="0"/>
        <v>0</v>
      </c>
    </row>
    <row r="40" spans="1:8">
      <c r="A40" s="153"/>
      <c r="B40" s="145"/>
      <c r="C40" s="558"/>
      <c r="D40" s="104"/>
      <c r="E40" s="520"/>
      <c r="F40" s="557">
        <f t="shared" si="0"/>
        <v>0</v>
      </c>
    </row>
    <row r="41" spans="1:8">
      <c r="A41" s="153" t="s">
        <v>181</v>
      </c>
      <c r="B41" s="145" t="s">
        <v>182</v>
      </c>
      <c r="C41" s="558"/>
      <c r="D41" s="104"/>
      <c r="E41" s="520"/>
      <c r="F41" s="557">
        <f t="shared" si="0"/>
        <v>0</v>
      </c>
    </row>
    <row r="42" spans="1:8">
      <c r="A42" s="153"/>
      <c r="B42" s="145" t="s">
        <v>183</v>
      </c>
      <c r="C42" s="558">
        <f>+C29</f>
        <v>297</v>
      </c>
      <c r="D42" s="104" t="s">
        <v>9</v>
      </c>
      <c r="E42" s="520"/>
      <c r="F42" s="557">
        <f t="shared" si="0"/>
        <v>0</v>
      </c>
      <c r="H42" s="126">
        <f>50</f>
        <v>50</v>
      </c>
    </row>
    <row r="43" spans="1:8">
      <c r="A43" s="153"/>
      <c r="B43" s="145"/>
      <c r="C43" s="558"/>
      <c r="D43" s="104"/>
      <c r="E43" s="520"/>
      <c r="F43" s="557">
        <f t="shared" si="0"/>
        <v>0</v>
      </c>
    </row>
    <row r="44" spans="1:8" ht="30.75">
      <c r="A44" s="153" t="s">
        <v>184</v>
      </c>
      <c r="B44" s="152" t="s">
        <v>185</v>
      </c>
      <c r="C44" s="558">
        <v>17820</v>
      </c>
      <c r="D44" s="104" t="s">
        <v>186</v>
      </c>
      <c r="E44" s="520"/>
      <c r="F44" s="565">
        <f t="shared" si="0"/>
        <v>0</v>
      </c>
    </row>
    <row r="45" spans="1:8">
      <c r="A45" s="153"/>
      <c r="B45" s="152"/>
      <c r="C45" s="558"/>
      <c r="D45" s="104"/>
      <c r="E45" s="520"/>
      <c r="F45" s="557"/>
    </row>
    <row r="46" spans="1:8">
      <c r="A46" s="153"/>
      <c r="B46" s="152"/>
      <c r="C46" s="558"/>
      <c r="D46" s="104"/>
      <c r="E46" s="520"/>
      <c r="F46" s="557"/>
    </row>
    <row r="47" spans="1:8">
      <c r="A47" s="153"/>
      <c r="B47" s="152"/>
      <c r="C47" s="558"/>
      <c r="D47" s="104"/>
      <c r="E47" s="105"/>
      <c r="F47" s="560"/>
    </row>
    <row r="48" spans="1:8">
      <c r="A48" s="153"/>
      <c r="B48" s="566" t="s">
        <v>187</v>
      </c>
      <c r="C48" s="558"/>
      <c r="D48" s="104"/>
      <c r="E48" s="105"/>
      <c r="F48" s="559"/>
    </row>
    <row r="49" spans="1:6">
      <c r="A49" s="153"/>
      <c r="B49" s="152" t="s">
        <v>149</v>
      </c>
      <c r="C49" s="558"/>
      <c r="D49" s="104"/>
      <c r="E49" s="105"/>
      <c r="F49" s="567">
        <f>SUM(F17:F48)</f>
        <v>0</v>
      </c>
    </row>
    <row r="50" spans="1:6">
      <c r="A50" s="153"/>
      <c r="B50" s="152"/>
      <c r="C50" s="558"/>
      <c r="D50" s="104"/>
      <c r="E50" s="105"/>
      <c r="F50" s="560"/>
    </row>
    <row r="51" spans="1:6">
      <c r="A51" s="153"/>
      <c r="B51" s="152"/>
      <c r="C51" s="558"/>
      <c r="D51" s="104"/>
      <c r="E51" s="105"/>
      <c r="F51" s="560"/>
    </row>
    <row r="52" spans="1:6">
      <c r="A52" s="568"/>
      <c r="B52" s="569"/>
      <c r="C52" s="570"/>
      <c r="D52" s="571"/>
      <c r="E52" s="124"/>
      <c r="F52" s="572"/>
    </row>
    <row r="53" spans="1:6">
      <c r="A53" s="153"/>
      <c r="B53" s="152"/>
      <c r="C53" s="558"/>
      <c r="D53" s="104"/>
      <c r="E53" s="105"/>
      <c r="F53" s="560"/>
    </row>
    <row r="54" spans="1:6">
      <c r="A54" s="102"/>
      <c r="B54" s="103" t="s">
        <v>218</v>
      </c>
      <c r="C54" s="104"/>
      <c r="D54" s="104"/>
      <c r="E54" s="105"/>
      <c r="F54" s="106"/>
    </row>
    <row r="55" spans="1:6">
      <c r="A55" s="102"/>
      <c r="B55" s="103" t="s">
        <v>189</v>
      </c>
      <c r="C55" s="104"/>
      <c r="D55" s="104"/>
      <c r="E55" s="105"/>
      <c r="F55" s="106"/>
    </row>
    <row r="56" spans="1:6">
      <c r="A56" s="102"/>
      <c r="B56" s="108"/>
      <c r="C56" s="104"/>
      <c r="D56" s="104"/>
      <c r="E56" s="105"/>
      <c r="F56" s="106"/>
    </row>
    <row r="57" spans="1:6">
      <c r="A57" s="573" t="s">
        <v>190</v>
      </c>
      <c r="B57" s="574" t="s">
        <v>191</v>
      </c>
      <c r="C57" s="104"/>
      <c r="D57" s="104"/>
      <c r="E57" s="520"/>
      <c r="F57" s="106"/>
    </row>
    <row r="58" spans="1:6">
      <c r="A58" s="573"/>
      <c r="B58" s="574" t="s">
        <v>192</v>
      </c>
      <c r="C58" s="104"/>
      <c r="D58" s="104"/>
      <c r="E58" s="520"/>
      <c r="F58" s="106"/>
    </row>
    <row r="59" spans="1:6">
      <c r="A59" s="573"/>
      <c r="B59" s="574" t="s">
        <v>193</v>
      </c>
      <c r="C59" s="575">
        <v>990</v>
      </c>
      <c r="D59" s="553" t="s">
        <v>20</v>
      </c>
      <c r="E59" s="520"/>
      <c r="F59" s="106">
        <f>E59*C59</f>
        <v>0</v>
      </c>
    </row>
    <row r="60" spans="1:6">
      <c r="A60" s="102"/>
      <c r="B60" s="108"/>
      <c r="C60" s="104"/>
      <c r="D60" s="104"/>
      <c r="E60" s="520"/>
      <c r="F60" s="106"/>
    </row>
    <row r="61" spans="1:6">
      <c r="A61" s="573" t="s">
        <v>194</v>
      </c>
      <c r="B61" s="307" t="s">
        <v>195</v>
      </c>
      <c r="C61" s="553"/>
      <c r="D61" s="553"/>
      <c r="E61" s="520"/>
      <c r="F61" s="106"/>
    </row>
    <row r="62" spans="1:6">
      <c r="A62" s="102"/>
      <c r="B62" s="307" t="s">
        <v>196</v>
      </c>
      <c r="C62" s="553"/>
      <c r="D62" s="553"/>
      <c r="E62" s="520"/>
      <c r="F62" s="106"/>
    </row>
    <row r="63" spans="1:6" ht="18.95" customHeight="1">
      <c r="A63" s="102"/>
      <c r="B63" s="307" t="s">
        <v>197</v>
      </c>
      <c r="C63" s="575">
        <v>990</v>
      </c>
      <c r="D63" s="553" t="s">
        <v>20</v>
      </c>
      <c r="E63" s="520"/>
      <c r="F63" s="106">
        <f>E63*C63</f>
        <v>0</v>
      </c>
    </row>
    <row r="64" spans="1:6">
      <c r="A64" s="102"/>
      <c r="B64" s="307"/>
      <c r="C64" s="104"/>
      <c r="D64" s="104"/>
      <c r="E64" s="520"/>
      <c r="F64" s="106"/>
    </row>
    <row r="65" spans="1:6">
      <c r="A65" s="573" t="s">
        <v>198</v>
      </c>
      <c r="B65" s="307" t="s">
        <v>199</v>
      </c>
      <c r="C65" s="104"/>
      <c r="D65" s="104"/>
      <c r="E65" s="520"/>
      <c r="F65" s="106"/>
    </row>
    <row r="66" spans="1:6">
      <c r="A66" s="102"/>
      <c r="B66" s="307" t="s">
        <v>200</v>
      </c>
      <c r="C66" s="104"/>
      <c r="D66" s="104"/>
      <c r="E66" s="520"/>
      <c r="F66" s="106"/>
    </row>
    <row r="67" spans="1:6" ht="21.75" customHeight="1">
      <c r="A67" s="102"/>
      <c r="B67" s="307" t="s">
        <v>201</v>
      </c>
      <c r="C67" s="575">
        <v>990</v>
      </c>
      <c r="D67" s="553" t="s">
        <v>20</v>
      </c>
      <c r="E67" s="520"/>
      <c r="F67" s="106">
        <f>E67*C67</f>
        <v>0</v>
      </c>
    </row>
    <row r="68" spans="1:6">
      <c r="A68" s="102"/>
      <c r="B68" s="108"/>
      <c r="C68" s="104"/>
      <c r="D68" s="104"/>
      <c r="E68" s="520"/>
      <c r="F68" s="106">
        <f>C68*E68</f>
        <v>0</v>
      </c>
    </row>
    <row r="69" spans="1:6" ht="30.75">
      <c r="A69" s="102" t="s">
        <v>202</v>
      </c>
      <c r="B69" s="108" t="s">
        <v>203</v>
      </c>
      <c r="C69" s="576">
        <v>25740</v>
      </c>
      <c r="D69" s="104" t="s">
        <v>204</v>
      </c>
      <c r="E69" s="520"/>
      <c r="F69" s="106">
        <f>C69*E69</f>
        <v>0</v>
      </c>
    </row>
    <row r="70" spans="1:6">
      <c r="A70" s="102"/>
      <c r="B70" s="108"/>
      <c r="C70" s="104"/>
      <c r="D70" s="104"/>
      <c r="E70" s="520"/>
      <c r="F70" s="106">
        <f>C70*E70</f>
        <v>0</v>
      </c>
    </row>
    <row r="71" spans="1:6">
      <c r="A71" s="102"/>
      <c r="B71" s="577" t="s">
        <v>205</v>
      </c>
      <c r="C71" s="104"/>
      <c r="D71" s="104"/>
      <c r="E71" s="105"/>
      <c r="F71" s="106"/>
    </row>
    <row r="72" spans="1:6" ht="29.25" customHeight="1">
      <c r="A72" s="102" t="s">
        <v>206</v>
      </c>
      <c r="B72" s="578" t="s">
        <v>207</v>
      </c>
      <c r="C72" s="104"/>
      <c r="D72" s="104"/>
      <c r="E72" s="520"/>
      <c r="F72" s="106"/>
    </row>
    <row r="73" spans="1:6">
      <c r="A73" s="102"/>
      <c r="B73" s="578" t="s">
        <v>208</v>
      </c>
      <c r="C73" s="104"/>
      <c r="D73" s="104"/>
      <c r="E73" s="520"/>
      <c r="F73" s="106"/>
    </row>
    <row r="74" spans="1:6">
      <c r="A74" s="102"/>
      <c r="B74" s="578" t="s">
        <v>220</v>
      </c>
      <c r="C74" s="575"/>
      <c r="D74" s="553"/>
      <c r="E74" s="520"/>
      <c r="F74" s="106"/>
    </row>
    <row r="75" spans="1:6">
      <c r="A75" s="102"/>
      <c r="B75" s="578" t="s">
        <v>210</v>
      </c>
      <c r="C75" s="104"/>
      <c r="D75" s="104"/>
      <c r="E75" s="520"/>
      <c r="F75" s="106"/>
    </row>
    <row r="76" spans="1:6">
      <c r="A76" s="102"/>
      <c r="B76" s="578" t="s">
        <v>211</v>
      </c>
      <c r="C76" s="575">
        <v>990</v>
      </c>
      <c r="D76" s="553" t="s">
        <v>20</v>
      </c>
      <c r="E76" s="520"/>
      <c r="F76" s="106">
        <f>E76*C76</f>
        <v>0</v>
      </c>
    </row>
    <row r="77" spans="1:6">
      <c r="A77" s="102"/>
      <c r="B77" s="578"/>
      <c r="C77" s="575"/>
      <c r="D77" s="553"/>
      <c r="E77" s="520"/>
      <c r="F77" s="106"/>
    </row>
    <row r="78" spans="1:6">
      <c r="A78" s="102" t="s">
        <v>212</v>
      </c>
      <c r="B78" s="307" t="s">
        <v>213</v>
      </c>
      <c r="C78" s="575"/>
      <c r="D78" s="553"/>
      <c r="E78" s="520"/>
      <c r="F78" s="106"/>
    </row>
    <row r="79" spans="1:6">
      <c r="A79" s="102"/>
      <c r="B79" s="307" t="s">
        <v>214</v>
      </c>
      <c r="C79" s="575"/>
      <c r="D79" s="553"/>
      <c r="E79" s="520"/>
      <c r="F79" s="106"/>
    </row>
    <row r="80" spans="1:6">
      <c r="A80" s="102"/>
      <c r="B80" s="307" t="s">
        <v>215</v>
      </c>
      <c r="C80" s="575">
        <v>202</v>
      </c>
      <c r="D80" s="553" t="s">
        <v>31</v>
      </c>
      <c r="E80" s="520"/>
      <c r="F80" s="106">
        <f>E80*C80</f>
        <v>0</v>
      </c>
    </row>
    <row r="81" spans="1:6">
      <c r="A81" s="102"/>
      <c r="B81" s="108"/>
      <c r="C81" s="104"/>
      <c r="D81" s="104"/>
      <c r="E81" s="520"/>
      <c r="F81" s="106"/>
    </row>
    <row r="82" spans="1:6">
      <c r="A82" s="102"/>
      <c r="B82" s="108"/>
      <c r="C82" s="104"/>
      <c r="D82" s="104"/>
      <c r="E82" s="520"/>
      <c r="F82" s="106"/>
    </row>
    <row r="83" spans="1:6">
      <c r="A83" s="102"/>
      <c r="B83" s="108"/>
      <c r="C83" s="104"/>
      <c r="D83" s="104"/>
      <c r="E83" s="520"/>
      <c r="F83" s="106"/>
    </row>
    <row r="84" spans="1:6">
      <c r="A84" s="102"/>
      <c r="B84" s="108"/>
      <c r="C84" s="104"/>
      <c r="D84" s="104"/>
      <c r="E84" s="520"/>
      <c r="F84" s="106"/>
    </row>
    <row r="85" spans="1:6">
      <c r="A85" s="102"/>
      <c r="B85" s="108"/>
      <c r="C85" s="104"/>
      <c r="D85" s="104"/>
      <c r="E85" s="520"/>
      <c r="F85" s="106"/>
    </row>
    <row r="86" spans="1:6">
      <c r="A86" s="102"/>
      <c r="B86" s="108"/>
      <c r="C86" s="104"/>
      <c r="D86" s="104"/>
      <c r="E86" s="520"/>
      <c r="F86" s="106"/>
    </row>
    <row r="87" spans="1:6">
      <c r="A87" s="102"/>
      <c r="B87" s="108"/>
      <c r="C87" s="104"/>
      <c r="D87" s="104"/>
      <c r="E87" s="520"/>
      <c r="F87" s="106"/>
    </row>
    <row r="88" spans="1:6">
      <c r="A88" s="102"/>
      <c r="B88" s="108" t="str">
        <f>+B54</f>
        <v>CONCRETE WORKS</v>
      </c>
      <c r="C88" s="104"/>
      <c r="D88" s="104"/>
      <c r="E88" s="105"/>
      <c r="F88" s="101"/>
    </row>
    <row r="89" spans="1:6">
      <c r="A89" s="102"/>
      <c r="B89" s="108" t="s">
        <v>149</v>
      </c>
      <c r="C89" s="104"/>
      <c r="D89" s="104"/>
      <c r="E89" s="105"/>
      <c r="F89" s="120">
        <f>SUM(F57:F88)</f>
        <v>0</v>
      </c>
    </row>
    <row r="90" spans="1:6">
      <c r="A90" s="102"/>
      <c r="B90" s="108"/>
      <c r="C90" s="104"/>
      <c r="D90" s="104"/>
      <c r="E90" s="105"/>
      <c r="F90" s="106"/>
    </row>
    <row r="91" spans="1:6">
      <c r="A91" s="102"/>
      <c r="B91" s="108"/>
      <c r="C91" s="104"/>
      <c r="D91" s="104"/>
      <c r="E91" s="105"/>
      <c r="F91" s="106"/>
    </row>
    <row r="92" spans="1:6">
      <c r="A92" s="102"/>
      <c r="B92" s="108"/>
      <c r="C92" s="104"/>
      <c r="D92" s="104"/>
      <c r="E92" s="105"/>
      <c r="F92" s="579"/>
    </row>
    <row r="93" spans="1:6">
      <c r="A93" s="102"/>
      <c r="B93" s="108"/>
      <c r="C93" s="104"/>
      <c r="D93" s="104"/>
      <c r="E93" s="105"/>
      <c r="F93" s="579"/>
    </row>
    <row r="94" spans="1:6">
      <c r="A94" s="102"/>
      <c r="B94" s="108"/>
      <c r="C94" s="104"/>
      <c r="D94" s="104"/>
      <c r="E94" s="105"/>
      <c r="F94" s="579"/>
    </row>
    <row r="95" spans="1:6">
      <c r="A95" s="580"/>
      <c r="B95" s="581"/>
      <c r="C95" s="582"/>
      <c r="D95" s="582"/>
      <c r="E95" s="583"/>
      <c r="F95" s="584"/>
    </row>
    <row r="96" spans="1:6">
      <c r="A96" s="585"/>
      <c r="B96" s="586"/>
      <c r="C96" s="587"/>
      <c r="D96" s="587"/>
      <c r="E96" s="524"/>
      <c r="F96" s="588"/>
    </row>
    <row r="97" spans="1:6" s="51" customFormat="1" ht="19.5" customHeight="1">
      <c r="A97" s="102"/>
      <c r="B97" s="133" t="s">
        <v>242</v>
      </c>
      <c r="C97" s="104"/>
      <c r="D97" s="104"/>
      <c r="E97" s="105"/>
      <c r="F97" s="121"/>
    </row>
    <row r="98" spans="1:6" s="51" customFormat="1" ht="15">
      <c r="A98" s="102"/>
      <c r="B98" s="108"/>
      <c r="C98" s="104"/>
      <c r="D98" s="104"/>
      <c r="E98" s="105"/>
      <c r="F98" s="121"/>
    </row>
    <row r="99" spans="1:6" s="51" customFormat="1" ht="15">
      <c r="A99" s="102"/>
      <c r="B99" s="108" t="str">
        <f>+B5</f>
        <v>DEMOLITION &amp; SITE CLEARANCE</v>
      </c>
      <c r="C99" s="104"/>
      <c r="D99" s="104"/>
      <c r="E99" s="105"/>
      <c r="F99" s="106">
        <f>+F9</f>
        <v>0</v>
      </c>
    </row>
    <row r="100" spans="1:6" s="51" customFormat="1" ht="15">
      <c r="A100" s="102"/>
      <c r="B100" s="108"/>
      <c r="C100" s="104"/>
      <c r="D100" s="104"/>
      <c r="E100" s="105"/>
      <c r="F100" s="106"/>
    </row>
    <row r="101" spans="1:6" s="51" customFormat="1" ht="15">
      <c r="A101" s="102"/>
      <c r="B101" s="108" t="s">
        <v>156</v>
      </c>
      <c r="C101" s="104"/>
      <c r="D101" s="104"/>
      <c r="E101" s="105"/>
      <c r="F101" s="106">
        <f>+F49</f>
        <v>0</v>
      </c>
    </row>
    <row r="102" spans="1:6" s="51" customFormat="1" ht="15">
      <c r="A102" s="102"/>
      <c r="B102" s="108"/>
      <c r="C102" s="104"/>
      <c r="D102" s="104"/>
      <c r="E102" s="105"/>
      <c r="F102" s="121"/>
    </row>
    <row r="103" spans="1:6" s="51" customFormat="1" ht="15">
      <c r="A103" s="102"/>
      <c r="B103" s="108" t="str">
        <f>+B54</f>
        <v>CONCRETE WORKS</v>
      </c>
      <c r="C103" s="104"/>
      <c r="D103" s="104"/>
      <c r="E103" s="105"/>
      <c r="F103" s="106">
        <f>+F89</f>
        <v>0</v>
      </c>
    </row>
    <row r="104" spans="1:6" s="51" customFormat="1" ht="15">
      <c r="A104" s="102"/>
      <c r="B104" s="108"/>
      <c r="C104" s="104"/>
      <c r="D104" s="104"/>
      <c r="E104" s="105"/>
      <c r="F104" s="121"/>
    </row>
    <row r="105" spans="1:6" s="51" customFormat="1" ht="15">
      <c r="A105" s="102"/>
      <c r="B105" s="108"/>
      <c r="C105" s="104"/>
      <c r="D105" s="104"/>
      <c r="E105" s="105"/>
      <c r="F105" s="106"/>
    </row>
    <row r="106" spans="1:6">
      <c r="A106" s="585"/>
      <c r="B106" s="586"/>
      <c r="C106" s="587"/>
      <c r="D106" s="587"/>
      <c r="E106" s="524"/>
      <c r="F106" s="588"/>
    </row>
    <row r="107" spans="1:6">
      <c r="A107" s="585"/>
      <c r="B107" s="586"/>
      <c r="C107" s="587"/>
      <c r="D107" s="587"/>
      <c r="E107" s="524"/>
      <c r="F107" s="131"/>
    </row>
    <row r="108" spans="1:6" s="51" customFormat="1">
      <c r="A108" s="102"/>
      <c r="B108" s="119" t="str">
        <f>+B4</f>
        <v>BILL NO. 3 PARKING SPACE(990m2)</v>
      </c>
      <c r="C108" s="104"/>
      <c r="D108" s="104"/>
      <c r="E108" s="105"/>
      <c r="F108" s="120">
        <f>SUM(F99:F107)</f>
        <v>0</v>
      </c>
    </row>
    <row r="109" spans="1:6" s="51" customFormat="1" ht="15">
      <c r="A109" s="102"/>
      <c r="B109" s="108" t="s">
        <v>243</v>
      </c>
      <c r="C109" s="104"/>
      <c r="D109" s="104"/>
      <c r="E109" s="105"/>
      <c r="F109" s="121"/>
    </row>
    <row r="110" spans="1:6" s="51" customFormat="1" ht="15">
      <c r="A110" s="102"/>
      <c r="B110" s="108"/>
      <c r="C110" s="104"/>
      <c r="D110" s="104"/>
      <c r="E110" s="105"/>
      <c r="F110" s="121"/>
    </row>
    <row r="111" spans="1:6" s="51" customFormat="1" ht="15">
      <c r="A111" s="102"/>
      <c r="B111" s="108"/>
      <c r="C111" s="104"/>
      <c r="D111" s="104"/>
      <c r="E111" s="105"/>
      <c r="F111" s="121"/>
    </row>
    <row r="112" spans="1:6" s="51" customFormat="1" ht="15">
      <c r="A112" s="102"/>
      <c r="B112" s="108"/>
      <c r="C112" s="104"/>
      <c r="D112" s="104"/>
      <c r="E112" s="105"/>
      <c r="F112" s="121"/>
    </row>
    <row r="113" spans="1:6" s="51" customFormat="1" ht="15">
      <c r="A113" s="562"/>
      <c r="B113" s="563"/>
      <c r="C113" s="104"/>
      <c r="D113" s="104"/>
      <c r="E113" s="105"/>
      <c r="F113" s="121"/>
    </row>
    <row r="114" spans="1:6" s="51" customFormat="1" ht="15">
      <c r="A114" s="562"/>
      <c r="B114" s="563"/>
      <c r="C114" s="104"/>
      <c r="D114" s="104"/>
      <c r="E114" s="105"/>
      <c r="F114" s="121"/>
    </row>
    <row r="115" spans="1:6" s="51" customFormat="1" ht="15">
      <c r="A115" s="102"/>
      <c r="B115" s="108"/>
      <c r="C115" s="104"/>
      <c r="D115" s="104"/>
      <c r="E115" s="105"/>
      <c r="F115" s="121"/>
    </row>
    <row r="116" spans="1:6" s="51" customFormat="1" ht="15">
      <c r="A116" s="102"/>
      <c r="B116" s="108"/>
      <c r="C116" s="104"/>
      <c r="D116" s="104"/>
      <c r="E116" s="105"/>
      <c r="F116" s="121"/>
    </row>
    <row r="117" spans="1:6" s="51" customFormat="1" ht="15">
      <c r="A117" s="102"/>
      <c r="B117" s="108"/>
      <c r="C117" s="104"/>
      <c r="D117" s="104"/>
      <c r="E117" s="105"/>
      <c r="F117" s="121"/>
    </row>
    <row r="118" spans="1:6" s="51" customFormat="1" ht="15">
      <c r="A118" s="102"/>
      <c r="B118" s="108"/>
      <c r="C118" s="104"/>
      <c r="D118" s="104"/>
      <c r="E118" s="105"/>
      <c r="F118" s="121"/>
    </row>
    <row r="119" spans="1:6" s="51" customFormat="1" ht="15">
      <c r="A119" s="102"/>
      <c r="B119" s="108"/>
      <c r="C119" s="104"/>
      <c r="D119" s="104"/>
      <c r="E119" s="105"/>
      <c r="F119" s="121"/>
    </row>
    <row r="120" spans="1:6" s="51" customFormat="1" ht="15">
      <c r="A120" s="102"/>
      <c r="B120" s="108"/>
      <c r="C120" s="104"/>
      <c r="D120" s="104"/>
      <c r="E120" s="105"/>
      <c r="F120" s="121"/>
    </row>
    <row r="121" spans="1:6" s="51" customFormat="1" ht="15">
      <c r="A121" s="102"/>
      <c r="B121" s="108"/>
      <c r="C121" s="104"/>
      <c r="D121" s="104"/>
      <c r="E121" s="105"/>
      <c r="F121" s="121"/>
    </row>
    <row r="122" spans="1:6" s="51" customFormat="1" ht="15">
      <c r="A122" s="102"/>
      <c r="B122" s="108"/>
      <c r="C122" s="104"/>
      <c r="D122" s="104"/>
      <c r="E122" s="105"/>
      <c r="F122" s="121"/>
    </row>
    <row r="123" spans="1:6" s="51" customFormat="1" ht="15">
      <c r="A123" s="102"/>
      <c r="B123" s="108"/>
      <c r="C123" s="104"/>
      <c r="D123" s="104"/>
      <c r="E123" s="105"/>
      <c r="F123" s="121"/>
    </row>
    <row r="124" spans="1:6" s="51" customFormat="1" ht="15">
      <c r="A124" s="102"/>
      <c r="B124" s="108"/>
      <c r="C124" s="104"/>
      <c r="D124" s="104"/>
      <c r="E124" s="105"/>
      <c r="F124" s="121"/>
    </row>
    <row r="125" spans="1:6" s="51" customFormat="1" ht="15">
      <c r="A125" s="102"/>
      <c r="B125" s="108"/>
      <c r="C125" s="104"/>
      <c r="D125" s="104"/>
      <c r="E125" s="105"/>
      <c r="F125" s="121"/>
    </row>
    <row r="126" spans="1:6" s="51" customFormat="1" ht="15">
      <c r="A126" s="102"/>
      <c r="B126" s="108"/>
      <c r="C126" s="104"/>
      <c r="D126" s="104"/>
      <c r="E126" s="105"/>
      <c r="F126" s="121"/>
    </row>
    <row r="127" spans="1:6" s="51" customFormat="1" ht="15">
      <c r="A127" s="102"/>
      <c r="B127" s="108"/>
      <c r="C127" s="104"/>
      <c r="D127" s="104"/>
      <c r="E127" s="105"/>
      <c r="F127" s="121"/>
    </row>
    <row r="128" spans="1:6" s="51" customFormat="1" ht="15">
      <c r="A128" s="102"/>
      <c r="B128" s="108"/>
      <c r="C128" s="104"/>
      <c r="D128" s="104"/>
      <c r="E128" s="105"/>
      <c r="F128" s="121"/>
    </row>
    <row r="129" spans="1:6" s="51" customFormat="1" ht="15">
      <c r="A129" s="102"/>
      <c r="B129" s="108"/>
      <c r="C129" s="104"/>
      <c r="D129" s="104"/>
      <c r="E129" s="105"/>
      <c r="F129" s="121"/>
    </row>
    <row r="130" spans="1:6" s="51" customFormat="1" ht="15">
      <c r="A130" s="102"/>
      <c r="B130" s="108"/>
      <c r="C130" s="104"/>
      <c r="D130" s="104"/>
      <c r="E130" s="105"/>
      <c r="F130" s="121"/>
    </row>
    <row r="131" spans="1:6" s="51" customFormat="1" ht="15">
      <c r="A131" s="102"/>
      <c r="B131" s="108"/>
      <c r="C131" s="104"/>
      <c r="D131" s="104"/>
      <c r="E131" s="105"/>
      <c r="F131" s="121"/>
    </row>
    <row r="132" spans="1:6" s="51" customFormat="1" ht="15">
      <c r="A132" s="102"/>
      <c r="B132" s="108"/>
      <c r="C132" s="104"/>
      <c r="D132" s="104"/>
      <c r="E132" s="105"/>
      <c r="F132" s="121"/>
    </row>
    <row r="133" spans="1:6" s="51" customFormat="1" ht="15">
      <c r="A133" s="102"/>
      <c r="B133" s="108"/>
      <c r="C133" s="104"/>
      <c r="D133" s="104"/>
      <c r="E133" s="105"/>
      <c r="F133" s="121"/>
    </row>
    <row r="134" spans="1:6" s="51" customFormat="1" ht="15">
      <c r="A134" s="102"/>
      <c r="B134" s="108"/>
      <c r="C134" s="104"/>
      <c r="D134" s="104"/>
      <c r="E134" s="105"/>
      <c r="F134" s="121"/>
    </row>
    <row r="135" spans="1:6" s="51" customFormat="1" ht="15">
      <c r="A135" s="102"/>
      <c r="B135" s="108"/>
      <c r="C135" s="104"/>
      <c r="D135" s="104"/>
      <c r="E135" s="105"/>
      <c r="F135" s="121"/>
    </row>
    <row r="136" spans="1:6" s="51" customFormat="1" ht="15">
      <c r="A136" s="102"/>
      <c r="B136" s="108"/>
      <c r="C136" s="104"/>
      <c r="D136" s="104"/>
      <c r="E136" s="105"/>
      <c r="F136" s="121"/>
    </row>
    <row r="137" spans="1:6" s="51" customFormat="1" ht="15">
      <c r="A137" s="102"/>
      <c r="B137" s="108"/>
      <c r="C137" s="104"/>
      <c r="D137" s="104"/>
      <c r="E137" s="105"/>
      <c r="F137" s="121"/>
    </row>
    <row r="138" spans="1:6" s="51" customFormat="1" ht="15">
      <c r="A138" s="102"/>
      <c r="B138" s="108"/>
      <c r="C138" s="104"/>
      <c r="D138" s="104"/>
      <c r="E138" s="105"/>
      <c r="F138" s="121"/>
    </row>
    <row r="139" spans="1:6" s="51" customFormat="1" ht="15">
      <c r="A139" s="102"/>
      <c r="B139" s="108"/>
      <c r="C139" s="104"/>
      <c r="D139" s="104"/>
      <c r="E139" s="105"/>
      <c r="F139" s="121"/>
    </row>
    <row r="140" spans="1:6" s="51" customFormat="1" ht="15">
      <c r="A140" s="102"/>
      <c r="B140" s="108"/>
      <c r="C140" s="104"/>
      <c r="D140" s="104"/>
      <c r="E140" s="105"/>
      <c r="F140" s="121"/>
    </row>
    <row r="141" spans="1:6" s="51" customFormat="1" ht="15">
      <c r="A141" s="102"/>
      <c r="B141" s="108"/>
      <c r="C141" s="104"/>
      <c r="D141" s="104"/>
      <c r="E141" s="105"/>
      <c r="F141" s="121"/>
    </row>
    <row r="142" spans="1:6" s="51" customFormat="1" ht="15">
      <c r="A142" s="102"/>
      <c r="B142" s="108"/>
      <c r="C142" s="104"/>
      <c r="D142" s="104"/>
      <c r="E142" s="105"/>
      <c r="F142" s="121"/>
    </row>
    <row r="143" spans="1:6" s="51" customFormat="1" ht="15">
      <c r="A143" s="102"/>
      <c r="B143" s="108"/>
      <c r="C143" s="104"/>
      <c r="D143" s="104"/>
      <c r="E143" s="105"/>
      <c r="F143" s="121"/>
    </row>
    <row r="144" spans="1:6" s="51" customFormat="1" ht="15">
      <c r="A144" s="102"/>
      <c r="B144" s="108"/>
      <c r="C144" s="104"/>
      <c r="D144" s="104"/>
      <c r="E144" s="105"/>
      <c r="F144" s="121"/>
    </row>
    <row r="145" spans="1:6" s="51" customFormat="1" ht="15">
      <c r="A145" s="102"/>
      <c r="B145" s="108"/>
      <c r="C145" s="104"/>
      <c r="D145" s="104"/>
      <c r="E145" s="105"/>
      <c r="F145" s="121"/>
    </row>
    <row r="146" spans="1:6">
      <c r="A146" s="580"/>
      <c r="B146" s="581"/>
      <c r="C146" s="582"/>
      <c r="D146" s="582"/>
      <c r="E146" s="583"/>
      <c r="F146" s="584"/>
    </row>
  </sheetData>
  <mergeCells count="2">
    <mergeCell ref="A1:F1"/>
    <mergeCell ref="F9:F10"/>
  </mergeCells>
  <pageMargins left="0.469444444444444" right="0.23958333333333301" top="0.75" bottom="0.75" header="0.30972222222222201" footer="0.30972222222222201"/>
  <pageSetup paperSize="9" scale="86" orientation="portrait" r:id="rId1"/>
  <rowBreaks count="2" manualBreakCount="2">
    <brk id="52" max="16383" man="1"/>
    <brk id="9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opLeftCell="A32" workbookViewId="0">
      <selection activeCell="E70" sqref="E70"/>
    </sheetView>
  </sheetViews>
  <sheetFormatPr defaultColWidth="9.140625" defaultRowHeight="14.25"/>
  <cols>
    <col min="1" max="1" width="8.28515625" style="1" customWidth="1"/>
    <col min="2" max="2" width="53.5703125" style="1" customWidth="1"/>
    <col min="3" max="3" width="8.7109375" style="1" customWidth="1"/>
    <col min="4" max="4" width="7.140625" style="1" customWidth="1"/>
    <col min="5" max="5" width="9" style="1" customWidth="1"/>
    <col min="6" max="6" width="14.7109375" style="1" customWidth="1"/>
    <col min="7" max="7" width="9" style="1"/>
    <col min="8" max="16384" width="9.140625" style="52"/>
  </cols>
  <sheetData>
    <row r="1" spans="1:6" ht="16.5" customHeight="1" thickTop="1">
      <c r="A1" s="756" t="s">
        <v>2</v>
      </c>
      <c r="B1" s="756" t="s">
        <v>246</v>
      </c>
      <c r="C1" s="757" t="s">
        <v>5</v>
      </c>
      <c r="D1" s="756" t="s">
        <v>4</v>
      </c>
      <c r="E1" s="756" t="s">
        <v>247</v>
      </c>
      <c r="F1" s="756" t="s">
        <v>248</v>
      </c>
    </row>
    <row r="2" spans="1:6" ht="15.75" customHeight="1" thickBot="1">
      <c r="A2" s="758"/>
      <c r="B2" s="758"/>
      <c r="C2" s="759"/>
      <c r="D2" s="758"/>
      <c r="E2" s="758"/>
      <c r="F2" s="758"/>
    </row>
    <row r="3" spans="1:6" ht="16.5" thickBot="1">
      <c r="A3" s="760"/>
      <c r="B3" s="760"/>
      <c r="C3" s="761"/>
      <c r="D3" s="760"/>
      <c r="E3" s="762" t="s">
        <v>729</v>
      </c>
      <c r="F3" s="763"/>
    </row>
    <row r="4" spans="1:6" ht="18" customHeight="1">
      <c r="A4" s="527"/>
      <c r="B4" s="528"/>
      <c r="C4" s="529"/>
      <c r="D4" s="530"/>
      <c r="E4" s="531"/>
      <c r="F4" s="528"/>
    </row>
    <row r="5" spans="1:6" ht="15.75">
      <c r="A5" s="471"/>
      <c r="B5" s="532" t="s">
        <v>249</v>
      </c>
      <c r="C5" s="533"/>
      <c r="D5" s="474"/>
      <c r="E5" s="475"/>
      <c r="F5" s="11"/>
    </row>
    <row r="6" spans="1:6" ht="15">
      <c r="A6" s="471"/>
      <c r="B6" s="534" t="s">
        <v>250</v>
      </c>
      <c r="C6" s="533"/>
      <c r="D6" s="474"/>
      <c r="E6" s="475"/>
      <c r="F6" s="11"/>
    </row>
    <row r="7" spans="1:6" ht="15">
      <c r="A7" s="471" t="s">
        <v>86</v>
      </c>
      <c r="B7" s="11" t="s">
        <v>251</v>
      </c>
      <c r="C7" s="533"/>
      <c r="D7" s="474"/>
      <c r="E7" s="475"/>
      <c r="F7" s="535"/>
    </row>
    <row r="8" spans="1:6" ht="15">
      <c r="A8" s="471"/>
      <c r="B8" s="11" t="s">
        <v>252</v>
      </c>
      <c r="C8" s="533"/>
      <c r="D8" s="474"/>
      <c r="E8" s="475"/>
      <c r="F8" s="535"/>
    </row>
    <row r="9" spans="1:6" ht="15">
      <c r="A9" s="471"/>
      <c r="B9" s="11" t="s">
        <v>253</v>
      </c>
      <c r="C9" s="533">
        <v>44</v>
      </c>
      <c r="D9" s="474" t="s">
        <v>9</v>
      </c>
      <c r="E9" s="475"/>
      <c r="F9" s="535">
        <f>E9*C9</f>
        <v>0</v>
      </c>
    </row>
    <row r="10" spans="1:6" ht="15">
      <c r="A10" s="471"/>
      <c r="B10" s="11"/>
      <c r="C10" s="533"/>
      <c r="D10" s="474"/>
      <c r="E10" s="475"/>
      <c r="F10" s="535"/>
    </row>
    <row r="11" spans="1:6" ht="15">
      <c r="A11" s="471"/>
      <c r="B11" s="534" t="s">
        <v>254</v>
      </c>
      <c r="C11" s="533"/>
      <c r="D11" s="474"/>
      <c r="E11" s="475"/>
      <c r="F11" s="535"/>
    </row>
    <row r="12" spans="1:6" ht="15">
      <c r="A12" s="471"/>
      <c r="B12" s="534" t="s">
        <v>255</v>
      </c>
      <c r="C12" s="533"/>
      <c r="D12" s="474"/>
      <c r="E12" s="475"/>
      <c r="F12" s="535"/>
    </row>
    <row r="13" spans="1:6" ht="15">
      <c r="A13" s="471" t="s">
        <v>90</v>
      </c>
      <c r="B13" s="11" t="s">
        <v>256</v>
      </c>
      <c r="C13" s="533">
        <v>7</v>
      </c>
      <c r="D13" s="474" t="s">
        <v>9</v>
      </c>
      <c r="E13" s="475"/>
      <c r="F13" s="535">
        <f>E13*C13</f>
        <v>0</v>
      </c>
    </row>
    <row r="14" spans="1:6" ht="15">
      <c r="A14" s="471"/>
      <c r="B14" s="11"/>
      <c r="C14" s="533"/>
      <c r="D14" s="474"/>
      <c r="E14" s="475"/>
      <c r="F14" s="535"/>
    </row>
    <row r="15" spans="1:6" ht="15">
      <c r="A15" s="471" t="s">
        <v>92</v>
      </c>
      <c r="B15" s="11" t="s">
        <v>257</v>
      </c>
      <c r="C15" s="533">
        <v>37</v>
      </c>
      <c r="D15" s="474" t="s">
        <v>9</v>
      </c>
      <c r="E15" s="475"/>
      <c r="F15" s="535">
        <f>E15*C15</f>
        <v>0</v>
      </c>
    </row>
    <row r="16" spans="1:6" ht="9" customHeight="1">
      <c r="A16" s="471"/>
      <c r="B16" s="11"/>
      <c r="C16" s="533"/>
      <c r="D16" s="474"/>
      <c r="E16" s="475"/>
      <c r="F16" s="535"/>
    </row>
    <row r="17" spans="1:6" ht="15">
      <c r="A17" s="471"/>
      <c r="B17" s="534" t="s">
        <v>258</v>
      </c>
      <c r="C17" s="533"/>
      <c r="D17" s="474"/>
      <c r="E17" s="475"/>
      <c r="F17" s="535"/>
    </row>
    <row r="18" spans="1:6" ht="15">
      <c r="A18" s="471" t="s">
        <v>94</v>
      </c>
      <c r="B18" s="11" t="s">
        <v>259</v>
      </c>
      <c r="C18" s="533">
        <v>7</v>
      </c>
      <c r="D18" s="474" t="s">
        <v>9</v>
      </c>
      <c r="E18" s="475"/>
      <c r="F18" s="535">
        <f>E18*C18</f>
        <v>0</v>
      </c>
    </row>
    <row r="19" spans="1:6" ht="12" customHeight="1">
      <c r="A19" s="471"/>
      <c r="B19" s="11"/>
      <c r="C19" s="533"/>
      <c r="D19" s="474"/>
      <c r="E19" s="475"/>
      <c r="F19" s="535"/>
    </row>
    <row r="20" spans="1:6" ht="15">
      <c r="A20" s="471" t="s">
        <v>96</v>
      </c>
      <c r="B20" s="11" t="s">
        <v>260</v>
      </c>
      <c r="C20" s="533">
        <v>16</v>
      </c>
      <c r="D20" s="474" t="s">
        <v>9</v>
      </c>
      <c r="E20" s="475"/>
      <c r="F20" s="535">
        <f>E20*C20</f>
        <v>0</v>
      </c>
    </row>
    <row r="21" spans="1:6" ht="11.1" customHeight="1">
      <c r="A21" s="471"/>
      <c r="B21" s="11"/>
      <c r="C21" s="533"/>
      <c r="D21" s="474"/>
      <c r="E21" s="475"/>
      <c r="F21" s="535"/>
    </row>
    <row r="22" spans="1:6" ht="15">
      <c r="A22" s="471" t="s">
        <v>98</v>
      </c>
      <c r="B22" s="11" t="s">
        <v>261</v>
      </c>
      <c r="C22" s="533">
        <v>14</v>
      </c>
      <c r="D22" s="474" t="s">
        <v>9</v>
      </c>
      <c r="E22" s="475"/>
      <c r="F22" s="535">
        <f>E22*C22</f>
        <v>0</v>
      </c>
    </row>
    <row r="23" spans="1:6" ht="11.1" customHeight="1">
      <c r="A23" s="471"/>
      <c r="B23" s="11"/>
      <c r="C23" s="533"/>
      <c r="D23" s="474"/>
      <c r="E23" s="475"/>
      <c r="F23" s="535"/>
    </row>
    <row r="24" spans="1:6" ht="15">
      <c r="A24" s="471" t="s">
        <v>100</v>
      </c>
      <c r="B24" s="11" t="s">
        <v>262</v>
      </c>
      <c r="C24" s="533">
        <v>7</v>
      </c>
      <c r="D24" s="474" t="s">
        <v>9</v>
      </c>
      <c r="E24" s="475"/>
      <c r="F24" s="535">
        <f>E24*C24</f>
        <v>0</v>
      </c>
    </row>
    <row r="25" spans="1:6" ht="12" customHeight="1">
      <c r="A25" s="471"/>
      <c r="B25" s="11"/>
      <c r="C25" s="533"/>
      <c r="D25" s="474"/>
      <c r="E25" s="475"/>
      <c r="F25" s="535"/>
    </row>
    <row r="26" spans="1:6" ht="15">
      <c r="A26" s="471" t="s">
        <v>103</v>
      </c>
      <c r="B26" s="11" t="s">
        <v>263</v>
      </c>
      <c r="C26" s="533">
        <v>774</v>
      </c>
      <c r="D26" s="474" t="s">
        <v>186</v>
      </c>
      <c r="E26" s="475"/>
      <c r="F26" s="535">
        <f>E26*C26</f>
        <v>0</v>
      </c>
    </row>
    <row r="27" spans="1:6" ht="9" customHeight="1">
      <c r="A27" s="471"/>
      <c r="B27" s="11"/>
      <c r="C27" s="533"/>
      <c r="D27" s="474"/>
      <c r="E27" s="475"/>
      <c r="F27" s="535"/>
    </row>
    <row r="28" spans="1:6" ht="15">
      <c r="A28" s="471" t="s">
        <v>108</v>
      </c>
      <c r="B28" s="11" t="s">
        <v>264</v>
      </c>
      <c r="C28" s="533">
        <v>2323</v>
      </c>
      <c r="D28" s="474" t="s">
        <v>186</v>
      </c>
      <c r="E28" s="475"/>
      <c r="F28" s="535">
        <f>E28*C28</f>
        <v>0</v>
      </c>
    </row>
    <row r="29" spans="1:6" ht="15">
      <c r="A29" s="471"/>
      <c r="B29" s="11" t="s">
        <v>265</v>
      </c>
      <c r="C29" s="533"/>
      <c r="D29" s="474"/>
      <c r="E29" s="475"/>
      <c r="F29" s="535"/>
    </row>
    <row r="30" spans="1:6" ht="11.1" customHeight="1">
      <c r="A30" s="471"/>
      <c r="B30" s="11"/>
      <c r="C30" s="533"/>
      <c r="D30" s="474"/>
      <c r="E30" s="475"/>
      <c r="F30" s="535"/>
    </row>
    <row r="31" spans="1:6" ht="15">
      <c r="A31" s="471"/>
      <c r="B31" s="534" t="s">
        <v>266</v>
      </c>
      <c r="C31" s="533"/>
      <c r="D31" s="474"/>
      <c r="E31" s="475"/>
      <c r="F31" s="535"/>
    </row>
    <row r="32" spans="1:6" ht="15">
      <c r="A32" s="471" t="s">
        <v>112</v>
      </c>
      <c r="B32" s="11" t="s">
        <v>267</v>
      </c>
      <c r="C32" s="533">
        <v>154</v>
      </c>
      <c r="D32" s="474" t="s">
        <v>20</v>
      </c>
      <c r="E32" s="475"/>
      <c r="F32" s="535">
        <f>E32*C32</f>
        <v>0</v>
      </c>
    </row>
    <row r="33" spans="1:6" ht="15">
      <c r="A33" s="471"/>
      <c r="B33" s="11"/>
      <c r="C33" s="533"/>
      <c r="D33" s="474"/>
      <c r="E33" s="475"/>
      <c r="F33" s="535"/>
    </row>
    <row r="34" spans="1:6" ht="15">
      <c r="A34" s="471" t="s">
        <v>114</v>
      </c>
      <c r="B34" s="11" t="s">
        <v>268</v>
      </c>
      <c r="C34" s="533">
        <v>154</v>
      </c>
      <c r="D34" s="474" t="s">
        <v>20</v>
      </c>
      <c r="E34" s="475"/>
      <c r="F34" s="535">
        <f>E34*C34</f>
        <v>0</v>
      </c>
    </row>
    <row r="35" spans="1:6" ht="15">
      <c r="A35" s="471"/>
      <c r="B35" s="11"/>
      <c r="C35" s="533"/>
      <c r="D35" s="474"/>
      <c r="E35" s="475"/>
      <c r="F35" s="535"/>
    </row>
    <row r="36" spans="1:6" ht="15">
      <c r="A36" s="471"/>
      <c r="B36" s="534" t="s">
        <v>269</v>
      </c>
      <c r="C36" s="533"/>
      <c r="D36" s="474"/>
      <c r="E36" s="475"/>
      <c r="F36" s="535"/>
    </row>
    <row r="37" spans="1:6" ht="15">
      <c r="A37" s="471" t="s">
        <v>116</v>
      </c>
      <c r="B37" s="11" t="s">
        <v>270</v>
      </c>
      <c r="C37" s="533">
        <v>2500</v>
      </c>
      <c r="D37" s="474" t="s">
        <v>271</v>
      </c>
      <c r="E37" s="475"/>
      <c r="F37" s="535">
        <f>E37*C37</f>
        <v>0</v>
      </c>
    </row>
    <row r="38" spans="1:6" ht="15">
      <c r="A38" s="471"/>
      <c r="B38" s="11" t="s">
        <v>272</v>
      </c>
      <c r="C38" s="533"/>
      <c r="D38" s="474"/>
      <c r="E38" s="475"/>
      <c r="F38" s="535"/>
    </row>
    <row r="39" spans="1:6" ht="15">
      <c r="A39" s="471"/>
      <c r="B39" s="11"/>
      <c r="C39" s="533"/>
      <c r="D39" s="474"/>
      <c r="E39" s="475"/>
      <c r="F39" s="535"/>
    </row>
    <row r="40" spans="1:6" ht="15">
      <c r="A40" s="471" t="s">
        <v>118</v>
      </c>
      <c r="B40" s="11" t="s">
        <v>273</v>
      </c>
      <c r="C40" s="533"/>
      <c r="D40" s="474"/>
      <c r="E40" s="475"/>
      <c r="F40" s="535"/>
    </row>
    <row r="41" spans="1:6" ht="15">
      <c r="A41" s="471"/>
      <c r="B41" s="11" t="s">
        <v>274</v>
      </c>
      <c r="C41" s="533">
        <v>3200</v>
      </c>
      <c r="D41" s="474" t="s">
        <v>271</v>
      </c>
      <c r="E41" s="475"/>
      <c r="F41" s="535">
        <f>E41*C41</f>
        <v>0</v>
      </c>
    </row>
    <row r="42" spans="1:6" ht="15">
      <c r="A42" s="471"/>
      <c r="B42" s="11"/>
      <c r="C42" s="533"/>
      <c r="D42" s="474"/>
      <c r="E42" s="475"/>
      <c r="F42" s="535"/>
    </row>
    <row r="43" spans="1:6" ht="15">
      <c r="A43" s="471"/>
      <c r="B43" s="534" t="s">
        <v>275</v>
      </c>
      <c r="C43" s="533"/>
      <c r="D43" s="474"/>
      <c r="E43" s="475"/>
      <c r="F43" s="535"/>
    </row>
    <row r="44" spans="1:6" ht="15">
      <c r="A44" s="471" t="s">
        <v>276</v>
      </c>
      <c r="B44" s="11" t="s">
        <v>277</v>
      </c>
      <c r="C44" s="533"/>
      <c r="D44" s="474"/>
      <c r="E44" s="475"/>
      <c r="F44" s="535"/>
    </row>
    <row r="45" spans="1:6" ht="15">
      <c r="A45" s="471"/>
      <c r="B45" s="11" t="s">
        <v>278</v>
      </c>
      <c r="C45" s="533">
        <v>2</v>
      </c>
      <c r="D45" s="474" t="s">
        <v>29</v>
      </c>
      <c r="E45" s="475"/>
      <c r="F45" s="535">
        <f t="shared" ref="F45:F50" si="0">E45*C45</f>
        <v>0</v>
      </c>
    </row>
    <row r="46" spans="1:6" ht="15">
      <c r="A46" s="471"/>
      <c r="B46" s="11"/>
      <c r="C46" s="533"/>
      <c r="D46" s="474"/>
      <c r="E46" s="475"/>
      <c r="F46" s="535"/>
    </row>
    <row r="47" spans="1:6" ht="15">
      <c r="A47" s="471" t="s">
        <v>279</v>
      </c>
      <c r="B47" s="11" t="s">
        <v>280</v>
      </c>
      <c r="C47" s="533">
        <v>2</v>
      </c>
      <c r="D47" s="474" t="s">
        <v>29</v>
      </c>
      <c r="E47" s="475"/>
      <c r="F47" s="535">
        <f t="shared" si="0"/>
        <v>0</v>
      </c>
    </row>
    <row r="48" spans="1:6" ht="15">
      <c r="A48" s="471"/>
      <c r="B48" s="11"/>
      <c r="C48" s="533"/>
      <c r="D48" s="474"/>
      <c r="E48" s="475"/>
      <c r="F48" s="535"/>
    </row>
    <row r="49" spans="1:6" ht="15">
      <c r="A49" s="471"/>
      <c r="B49" s="534" t="s">
        <v>281</v>
      </c>
      <c r="C49" s="533"/>
      <c r="D49" s="474"/>
      <c r="E49" s="475"/>
      <c r="F49" s="535"/>
    </row>
    <row r="50" spans="1:6" ht="15">
      <c r="A50" s="471" t="s">
        <v>282</v>
      </c>
      <c r="B50" s="11" t="s">
        <v>283</v>
      </c>
      <c r="C50" s="533">
        <v>49</v>
      </c>
      <c r="D50" s="474" t="s">
        <v>31</v>
      </c>
      <c r="E50" s="475"/>
      <c r="F50" s="535">
        <f t="shared" si="0"/>
        <v>0</v>
      </c>
    </row>
    <row r="51" spans="1:6" ht="15">
      <c r="A51" s="471"/>
      <c r="B51" s="11"/>
      <c r="C51" s="533"/>
      <c r="D51" s="474"/>
      <c r="E51" s="475"/>
      <c r="F51" s="535"/>
    </row>
    <row r="52" spans="1:6" ht="15">
      <c r="A52" s="471" t="s">
        <v>284</v>
      </c>
      <c r="B52" s="11" t="s">
        <v>285</v>
      </c>
      <c r="C52" s="533">
        <v>4</v>
      </c>
      <c r="D52" s="474" t="s">
        <v>29</v>
      </c>
      <c r="E52" s="475"/>
      <c r="F52" s="535">
        <f>E52*C52</f>
        <v>0</v>
      </c>
    </row>
    <row r="53" spans="1:6" ht="15">
      <c r="A53" s="471"/>
      <c r="B53" s="11"/>
      <c r="C53" s="533"/>
      <c r="D53" s="474"/>
      <c r="E53" s="475"/>
      <c r="F53" s="535"/>
    </row>
    <row r="54" spans="1:6" ht="15">
      <c r="A54" s="471" t="s">
        <v>286</v>
      </c>
      <c r="B54" s="11" t="s">
        <v>287</v>
      </c>
      <c r="C54" s="533">
        <v>22</v>
      </c>
      <c r="D54" s="474" t="s">
        <v>20</v>
      </c>
      <c r="E54" s="475"/>
      <c r="F54" s="535">
        <f>E54*C54</f>
        <v>0</v>
      </c>
    </row>
    <row r="55" spans="1:6" ht="15">
      <c r="A55" s="471"/>
      <c r="B55" s="11"/>
      <c r="C55" s="533"/>
      <c r="D55" s="474"/>
      <c r="E55" s="475"/>
      <c r="F55" s="535"/>
    </row>
    <row r="56" spans="1:6" ht="15">
      <c r="A56" s="471" t="s">
        <v>288</v>
      </c>
      <c r="B56" s="11" t="s">
        <v>289</v>
      </c>
      <c r="C56" s="533">
        <v>16</v>
      </c>
      <c r="D56" s="474" t="s">
        <v>31</v>
      </c>
      <c r="E56" s="475"/>
      <c r="F56" s="535">
        <f>E56*C56</f>
        <v>0</v>
      </c>
    </row>
    <row r="57" spans="1:6" ht="15">
      <c r="A57" s="471"/>
      <c r="B57" s="11"/>
      <c r="C57" s="533"/>
      <c r="D57" s="474"/>
      <c r="E57" s="475"/>
      <c r="F57" s="11"/>
    </row>
    <row r="58" spans="1:6" ht="15">
      <c r="A58" s="536"/>
      <c r="B58" s="537"/>
      <c r="C58" s="538"/>
      <c r="D58" s="539"/>
      <c r="E58" s="540"/>
      <c r="F58" s="537"/>
    </row>
    <row r="59" spans="1:6" ht="15.75">
      <c r="A59" s="541"/>
      <c r="B59" s="542" t="s">
        <v>290</v>
      </c>
      <c r="C59" s="543"/>
      <c r="D59" s="544"/>
      <c r="E59" s="545"/>
      <c r="F59" s="546">
        <f>SUM(F5:F58)</f>
        <v>0</v>
      </c>
    </row>
  </sheetData>
  <mergeCells count="6">
    <mergeCell ref="F1:F2"/>
    <mergeCell ref="A1:A2"/>
    <mergeCell ref="B1:B2"/>
    <mergeCell ref="C1:C2"/>
    <mergeCell ref="D1:D2"/>
    <mergeCell ref="E1:E2"/>
  </mergeCells>
  <pageMargins left="0.75" right="0.25" top="0.5" bottom="0.5" header="0.50972222222222197" footer="0.50972222222222197"/>
  <pageSetup paperSize="9" scale="9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topLeftCell="A23" zoomScale="90" zoomScaleNormal="100" zoomScaleSheetLayoutView="90" workbookViewId="0">
      <selection activeCell="E63" sqref="E63"/>
    </sheetView>
  </sheetViews>
  <sheetFormatPr defaultColWidth="9.140625" defaultRowHeight="15.75"/>
  <cols>
    <col min="1" max="1" width="8.85546875" style="126" customWidth="1"/>
    <col min="2" max="2" width="56.7109375" style="127" customWidth="1"/>
    <col min="3" max="3" width="11.140625" style="126" customWidth="1"/>
    <col min="4" max="4" width="7.85546875" style="126" customWidth="1"/>
    <col min="5" max="5" width="11.42578125" style="126" customWidth="1"/>
    <col min="6" max="6" width="13.85546875" style="126" customWidth="1"/>
    <col min="7" max="16384" width="9.140625" style="126"/>
  </cols>
  <sheetData>
    <row r="1" spans="1:9" ht="25.5" customHeight="1">
      <c r="A1" s="704" t="s">
        <v>122</v>
      </c>
      <c r="B1" s="705"/>
      <c r="C1" s="705"/>
      <c r="D1" s="705"/>
      <c r="E1" s="705"/>
      <c r="F1" s="706"/>
    </row>
    <row r="2" spans="1:9">
      <c r="A2" s="88" t="s">
        <v>67</v>
      </c>
      <c r="B2" s="89" t="s">
        <v>78</v>
      </c>
      <c r="C2" s="90" t="s">
        <v>80</v>
      </c>
      <c r="D2" s="89" t="s">
        <v>123</v>
      </c>
      <c r="E2" s="91" t="s">
        <v>81</v>
      </c>
      <c r="F2" s="92" t="s">
        <v>82</v>
      </c>
    </row>
    <row r="3" spans="1:9">
      <c r="A3" s="93"/>
      <c r="B3" s="94"/>
      <c r="C3" s="95"/>
      <c r="D3" s="94"/>
      <c r="E3" s="96" t="s">
        <v>729</v>
      </c>
      <c r="F3" s="97"/>
    </row>
    <row r="4" spans="1:9">
      <c r="A4" s="128"/>
      <c r="B4" s="129" t="s">
        <v>291</v>
      </c>
      <c r="C4" s="130"/>
      <c r="D4" s="130"/>
      <c r="E4" s="130"/>
      <c r="F4" s="131"/>
    </row>
    <row r="5" spans="1:9">
      <c r="A5" s="132" t="s">
        <v>96</v>
      </c>
      <c r="B5" s="133" t="s">
        <v>292</v>
      </c>
      <c r="C5" s="105"/>
      <c r="D5" s="105"/>
      <c r="E5" s="105"/>
      <c r="F5" s="121"/>
    </row>
    <row r="6" spans="1:9">
      <c r="A6" s="102"/>
      <c r="B6" s="108"/>
      <c r="C6" s="105"/>
      <c r="D6" s="105"/>
      <c r="E6" s="105"/>
      <c r="F6" s="121"/>
    </row>
    <row r="7" spans="1:9" ht="18.75">
      <c r="A7" s="508" t="s">
        <v>293</v>
      </c>
      <c r="B7" s="135" t="s">
        <v>294</v>
      </c>
      <c r="C7" s="136">
        <v>275</v>
      </c>
      <c r="D7" s="146" t="s">
        <v>295</v>
      </c>
      <c r="E7" s="509"/>
      <c r="F7" s="143">
        <f>C7*E7</f>
        <v>0</v>
      </c>
      <c r="I7" s="126">
        <v>250</v>
      </c>
    </row>
    <row r="8" spans="1:9">
      <c r="A8" s="508"/>
      <c r="B8" s="135"/>
      <c r="C8" s="136"/>
      <c r="D8" s="146"/>
      <c r="E8" s="142"/>
      <c r="F8" s="143"/>
    </row>
    <row r="9" spans="1:9">
      <c r="A9" s="153" t="s">
        <v>296</v>
      </c>
      <c r="B9" s="145" t="s">
        <v>297</v>
      </c>
      <c r="C9" s="136"/>
      <c r="D9" s="146"/>
      <c r="E9" s="142"/>
      <c r="F9" s="143"/>
    </row>
    <row r="10" spans="1:9">
      <c r="A10" s="153"/>
      <c r="B10" s="145" t="s">
        <v>298</v>
      </c>
      <c r="C10" s="136">
        <v>92</v>
      </c>
      <c r="D10" s="146" t="s">
        <v>9</v>
      </c>
      <c r="E10" s="509"/>
      <c r="F10" s="143">
        <f>C10*E10</f>
        <v>0</v>
      </c>
    </row>
    <row r="11" spans="1:9">
      <c r="A11" s="153"/>
      <c r="B11" s="145"/>
      <c r="C11" s="136"/>
      <c r="D11" s="146"/>
      <c r="E11" s="509"/>
      <c r="F11" s="143"/>
    </row>
    <row r="12" spans="1:9" ht="18.75">
      <c r="A12" s="153" t="s">
        <v>299</v>
      </c>
      <c r="B12" s="157" t="s">
        <v>300</v>
      </c>
      <c r="C12" s="136">
        <v>3680</v>
      </c>
      <c r="D12" s="510" t="s">
        <v>301</v>
      </c>
      <c r="E12" s="509"/>
      <c r="F12" s="143">
        <f>C12*E12</f>
        <v>0</v>
      </c>
    </row>
    <row r="13" spans="1:9">
      <c r="A13" s="102"/>
      <c r="B13" s="108"/>
      <c r="C13" s="105"/>
      <c r="D13" s="105"/>
      <c r="E13" s="105"/>
      <c r="F13" s="511"/>
    </row>
    <row r="14" spans="1:9">
      <c r="A14" s="512" t="s">
        <v>98</v>
      </c>
      <c r="B14" s="513" t="s">
        <v>218</v>
      </c>
      <c r="C14" s="513"/>
      <c r="D14" s="158"/>
      <c r="E14" s="514"/>
      <c r="F14" s="511"/>
    </row>
    <row r="15" spans="1:9">
      <c r="A15" s="156"/>
      <c r="B15" s="157"/>
      <c r="C15" s="158"/>
      <c r="D15" s="158"/>
      <c r="E15" s="514"/>
      <c r="F15" s="511"/>
    </row>
    <row r="16" spans="1:9">
      <c r="A16" s="512"/>
      <c r="B16" s="515" t="s">
        <v>302</v>
      </c>
      <c r="C16" s="516"/>
      <c r="D16" s="158"/>
      <c r="E16" s="514"/>
      <c r="F16" s="511"/>
    </row>
    <row r="17" spans="1:6">
      <c r="A17" s="517"/>
      <c r="B17" s="515"/>
      <c r="C17" s="516"/>
      <c r="D17" s="158"/>
      <c r="E17" s="514"/>
      <c r="F17" s="511"/>
    </row>
    <row r="18" spans="1:6" ht="18.75">
      <c r="A18" s="156" t="s">
        <v>303</v>
      </c>
      <c r="B18" s="157" t="s">
        <v>304</v>
      </c>
      <c r="C18" s="518">
        <v>136</v>
      </c>
      <c r="D18" s="519" t="s">
        <v>295</v>
      </c>
      <c r="E18" s="520"/>
      <c r="F18" s="511">
        <f>C18*E18</f>
        <v>0</v>
      </c>
    </row>
    <row r="19" spans="1:6">
      <c r="A19" s="156"/>
      <c r="B19" s="157"/>
      <c r="C19" s="518"/>
      <c r="D19" s="158"/>
      <c r="E19" s="509"/>
      <c r="F19" s="511"/>
    </row>
    <row r="20" spans="1:6" ht="18.75">
      <c r="A20" s="156" t="s">
        <v>305</v>
      </c>
      <c r="B20" s="157" t="s">
        <v>306</v>
      </c>
      <c r="C20" s="518">
        <v>136</v>
      </c>
      <c r="D20" s="519" t="s">
        <v>295</v>
      </c>
      <c r="E20" s="509"/>
      <c r="F20" s="511">
        <f>C20*E20</f>
        <v>0</v>
      </c>
    </row>
    <row r="21" spans="1:6">
      <c r="A21" s="156"/>
      <c r="B21" s="157"/>
      <c r="C21" s="518"/>
      <c r="D21" s="519"/>
      <c r="E21" s="509"/>
      <c r="F21" s="511"/>
    </row>
    <row r="22" spans="1:6" ht="30.75">
      <c r="A22" s="156" t="s">
        <v>307</v>
      </c>
      <c r="B22" s="157" t="s">
        <v>308</v>
      </c>
      <c r="C22" s="521">
        <f>+C18*0.44*45</f>
        <v>2692.8</v>
      </c>
      <c r="D22" s="159" t="s">
        <v>301</v>
      </c>
      <c r="E22" s="509"/>
      <c r="F22" s="511">
        <f>C22*E22</f>
        <v>0</v>
      </c>
    </row>
    <row r="23" spans="1:6">
      <c r="A23" s="156"/>
      <c r="B23" s="157"/>
      <c r="C23" s="521"/>
      <c r="D23" s="159"/>
      <c r="E23" s="509"/>
      <c r="F23" s="511"/>
    </row>
    <row r="24" spans="1:6" ht="30.75">
      <c r="A24" s="156" t="s">
        <v>309</v>
      </c>
      <c r="B24" s="157" t="s">
        <v>310</v>
      </c>
      <c r="C24" s="521">
        <f>+C18*0.88*50</f>
        <v>5984</v>
      </c>
      <c r="D24" s="159" t="s">
        <v>301</v>
      </c>
      <c r="E24" s="509"/>
      <c r="F24" s="511">
        <f>C24*E24</f>
        <v>0</v>
      </c>
    </row>
    <row r="25" spans="1:6">
      <c r="A25" s="156"/>
      <c r="B25" s="157"/>
      <c r="C25" s="518"/>
      <c r="D25" s="159"/>
      <c r="E25" s="142"/>
      <c r="F25" s="511"/>
    </row>
    <row r="26" spans="1:6">
      <c r="A26" s="517"/>
      <c r="B26" s="522" t="s">
        <v>311</v>
      </c>
      <c r="C26" s="523"/>
      <c r="D26" s="159"/>
      <c r="E26" s="524"/>
      <c r="F26" s="511"/>
    </row>
    <row r="27" spans="1:6">
      <c r="A27" s="517"/>
      <c r="B27" s="522"/>
      <c r="C27" s="523"/>
      <c r="D27" s="159"/>
      <c r="E27" s="524"/>
      <c r="F27" s="511"/>
    </row>
    <row r="28" spans="1:6" ht="18.75">
      <c r="A28" s="156" t="s">
        <v>312</v>
      </c>
      <c r="B28" s="157" t="s">
        <v>313</v>
      </c>
      <c r="C28" s="518">
        <v>48</v>
      </c>
      <c r="D28" s="159" t="s">
        <v>239</v>
      </c>
      <c r="E28" s="509"/>
      <c r="F28" s="511">
        <f>C28*E28</f>
        <v>0</v>
      </c>
    </row>
    <row r="29" spans="1:6">
      <c r="A29" s="517"/>
      <c r="B29" s="522"/>
      <c r="C29" s="523"/>
      <c r="D29" s="159"/>
      <c r="E29" s="524"/>
      <c r="F29" s="511"/>
    </row>
    <row r="30" spans="1:6" ht="18.75">
      <c r="A30" s="156" t="s">
        <v>314</v>
      </c>
      <c r="B30" s="157" t="s">
        <v>315</v>
      </c>
      <c r="C30" s="518">
        <v>525</v>
      </c>
      <c r="D30" s="159" t="s">
        <v>239</v>
      </c>
      <c r="E30" s="509"/>
      <c r="F30" s="511">
        <f>C30*E30</f>
        <v>0</v>
      </c>
    </row>
    <row r="31" spans="1:6">
      <c r="A31" s="156"/>
      <c r="B31" s="157"/>
      <c r="C31" s="518"/>
      <c r="D31" s="159"/>
      <c r="E31" s="509"/>
      <c r="F31" s="511"/>
    </row>
    <row r="32" spans="1:6" ht="18.75">
      <c r="A32" s="156" t="s">
        <v>316</v>
      </c>
      <c r="B32" s="157" t="s">
        <v>317</v>
      </c>
      <c r="C32" s="518">
        <v>225</v>
      </c>
      <c r="D32" s="159" t="s">
        <v>239</v>
      </c>
      <c r="E32" s="509"/>
      <c r="F32" s="511">
        <f>C32*E32</f>
        <v>0</v>
      </c>
    </row>
    <row r="33" spans="1:6">
      <c r="A33" s="156"/>
      <c r="B33" s="157"/>
      <c r="C33" s="518"/>
      <c r="D33" s="159"/>
      <c r="E33" s="509"/>
      <c r="F33" s="511"/>
    </row>
    <row r="34" spans="1:6" ht="18.75">
      <c r="A34" s="156" t="s">
        <v>318</v>
      </c>
      <c r="B34" s="157" t="s">
        <v>319</v>
      </c>
      <c r="C34" s="518">
        <v>354</v>
      </c>
      <c r="D34" s="159" t="s">
        <v>239</v>
      </c>
      <c r="E34" s="509"/>
      <c r="F34" s="511">
        <f>C34*E34</f>
        <v>0</v>
      </c>
    </row>
    <row r="35" spans="1:6">
      <c r="A35" s="156"/>
      <c r="B35" s="157"/>
      <c r="C35" s="518"/>
      <c r="D35" s="159"/>
      <c r="E35" s="142"/>
      <c r="F35" s="511"/>
    </row>
    <row r="36" spans="1:6">
      <c r="A36" s="156"/>
      <c r="B36" s="157"/>
      <c r="C36" s="159"/>
      <c r="D36" s="159"/>
      <c r="E36" s="509"/>
      <c r="F36" s="511"/>
    </row>
    <row r="37" spans="1:6">
      <c r="A37" s="156"/>
      <c r="B37" s="157"/>
      <c r="C37" s="159"/>
      <c r="D37" s="159"/>
      <c r="E37" s="509"/>
      <c r="F37" s="511"/>
    </row>
    <row r="38" spans="1:6">
      <c r="A38" s="156"/>
      <c r="B38" s="157"/>
      <c r="C38" s="159"/>
      <c r="D38" s="159"/>
      <c r="E38" s="509"/>
      <c r="F38" s="511"/>
    </row>
    <row r="39" spans="1:6">
      <c r="A39" s="156"/>
      <c r="B39" s="157"/>
      <c r="C39" s="158"/>
      <c r="D39" s="159"/>
      <c r="E39" s="514"/>
      <c r="F39" s="525"/>
    </row>
    <row r="40" spans="1:6">
      <c r="A40" s="156"/>
      <c r="B40" s="157"/>
      <c r="C40" s="158"/>
      <c r="D40" s="159"/>
      <c r="E40" s="142"/>
      <c r="F40" s="525"/>
    </row>
    <row r="41" spans="1:6">
      <c r="A41" s="156"/>
      <c r="B41" s="522" t="str">
        <f>+B4</f>
        <v>BILL NO. 5 - U-DRAIN CONSTRUCTION</v>
      </c>
      <c r="C41" s="158"/>
      <c r="D41" s="159"/>
      <c r="E41" s="142"/>
      <c r="F41" s="131"/>
    </row>
    <row r="42" spans="1:6">
      <c r="A42" s="156"/>
      <c r="B42" s="157" t="s">
        <v>149</v>
      </c>
      <c r="C42" s="158"/>
      <c r="D42" s="159"/>
      <c r="E42" s="142"/>
      <c r="F42" s="526">
        <f>SUM(F7:F41)</f>
        <v>0</v>
      </c>
    </row>
    <row r="43" spans="1:6">
      <c r="A43" s="156"/>
      <c r="B43" s="157"/>
      <c r="C43" s="158"/>
      <c r="D43" s="159"/>
      <c r="E43" s="142"/>
      <c r="F43" s="160"/>
    </row>
    <row r="44" spans="1:6">
      <c r="A44" s="156"/>
      <c r="B44" s="157"/>
      <c r="C44" s="158"/>
      <c r="D44" s="159"/>
      <c r="E44" s="142"/>
      <c r="F44" s="160"/>
    </row>
    <row r="45" spans="1:6">
      <c r="A45" s="156"/>
      <c r="B45" s="157"/>
      <c r="C45" s="158"/>
      <c r="D45" s="159"/>
      <c r="E45" s="142"/>
      <c r="F45" s="160"/>
    </row>
    <row r="46" spans="1:6">
      <c r="A46" s="156"/>
      <c r="B46" s="157"/>
      <c r="C46" s="158"/>
      <c r="D46" s="159"/>
      <c r="E46" s="142"/>
      <c r="F46" s="160"/>
    </row>
    <row r="47" spans="1:6">
      <c r="A47" s="161"/>
      <c r="B47" s="162"/>
      <c r="C47" s="163"/>
      <c r="D47" s="164"/>
      <c r="E47" s="165"/>
      <c r="F47" s="166"/>
    </row>
    <row r="48" spans="1:6">
      <c r="A48" s="51"/>
      <c r="B48" s="87"/>
      <c r="C48" s="51"/>
      <c r="D48" s="51"/>
      <c r="E48" s="51"/>
      <c r="F48" s="51"/>
    </row>
    <row r="49" spans="1:6">
      <c r="A49" s="51"/>
      <c r="B49" s="87"/>
      <c r="C49" s="51"/>
      <c r="D49" s="51"/>
      <c r="E49" s="51"/>
      <c r="F49" s="51"/>
    </row>
    <row r="50" spans="1:6">
      <c r="A50" s="51"/>
      <c r="B50" s="87"/>
      <c r="C50" s="51"/>
      <c r="D50" s="51"/>
      <c r="E50" s="51"/>
      <c r="F50" s="51"/>
    </row>
  </sheetData>
  <mergeCells count="1">
    <mergeCell ref="A1:F1"/>
  </mergeCells>
  <pageMargins left="0.3" right="0" top="0.75" bottom="0.75" header="0.30972222222222201" footer="0.30972222222222201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34"/>
  <sheetViews>
    <sheetView view="pageBreakPreview" topLeftCell="A37" zoomScaleNormal="100" zoomScaleSheetLayoutView="100" workbookViewId="0">
      <selection activeCell="F316" sqref="F316"/>
    </sheetView>
  </sheetViews>
  <sheetFormatPr defaultColWidth="9.140625" defaultRowHeight="15"/>
  <cols>
    <col min="1" max="1" width="5.5703125" style="52" customWidth="1"/>
    <col min="2" max="2" width="67.42578125" style="52" customWidth="1"/>
    <col min="3" max="3" width="10.28515625" style="52" customWidth="1"/>
    <col min="4" max="4" width="8.5703125" style="422" customWidth="1"/>
    <col min="5" max="5" width="10.5703125" style="423" customWidth="1"/>
    <col min="6" max="6" width="15.7109375" style="423" customWidth="1"/>
    <col min="7" max="256" width="9.140625" style="52"/>
  </cols>
  <sheetData>
    <row r="1" spans="1:6" ht="23.45" customHeight="1">
      <c r="A1" s="704" t="s">
        <v>122</v>
      </c>
      <c r="B1" s="705"/>
      <c r="C1" s="705"/>
      <c r="D1" s="705"/>
      <c r="E1" s="705"/>
      <c r="F1" s="706"/>
    </row>
    <row r="2" spans="1:6" s="51" customFormat="1" ht="19.5" customHeight="1">
      <c r="A2" s="88" t="s">
        <v>67</v>
      </c>
      <c r="B2" s="89" t="s">
        <v>78</v>
      </c>
      <c r="C2" s="424" t="s">
        <v>80</v>
      </c>
      <c r="D2" s="425" t="s">
        <v>123</v>
      </c>
      <c r="E2" s="426" t="s">
        <v>81</v>
      </c>
      <c r="F2" s="427" t="s">
        <v>82</v>
      </c>
    </row>
    <row r="3" spans="1:6" s="51" customFormat="1" ht="19.5" customHeight="1">
      <c r="A3" s="93"/>
      <c r="B3" s="94"/>
      <c r="C3" s="428"/>
      <c r="D3" s="429"/>
      <c r="E3" s="430" t="s">
        <v>729</v>
      </c>
      <c r="F3" s="431"/>
    </row>
    <row r="4" spans="1:6" ht="15" customHeight="1">
      <c r="A4" s="25"/>
      <c r="B4" s="432" t="s">
        <v>320</v>
      </c>
      <c r="C4" s="433"/>
      <c r="D4" s="434"/>
      <c r="E4" s="435"/>
      <c r="F4" s="436"/>
    </row>
    <row r="5" spans="1:6" ht="15" customHeight="1">
      <c r="A5" s="25"/>
      <c r="B5" s="437" t="s">
        <v>321</v>
      </c>
      <c r="C5" s="433"/>
      <c r="D5" s="434"/>
      <c r="E5" s="435"/>
      <c r="F5" s="436"/>
    </row>
    <row r="6" spans="1:6" ht="15" customHeight="1">
      <c r="A6" s="25"/>
      <c r="B6" s="437"/>
      <c r="C6" s="433"/>
      <c r="D6" s="434"/>
      <c r="E6" s="435"/>
      <c r="F6" s="436"/>
    </row>
    <row r="7" spans="1:6" ht="15" customHeight="1">
      <c r="A7" s="25"/>
      <c r="B7" s="438" t="s">
        <v>322</v>
      </c>
      <c r="C7" s="433"/>
      <c r="D7" s="434"/>
      <c r="E7" s="435"/>
      <c r="F7" s="436"/>
    </row>
    <row r="8" spans="1:6" ht="15" customHeight="1">
      <c r="A8" s="25" t="s">
        <v>86</v>
      </c>
      <c r="B8" s="439" t="s">
        <v>323</v>
      </c>
      <c r="C8" s="433"/>
      <c r="D8" s="434"/>
      <c r="E8" s="440"/>
      <c r="F8" s="436"/>
    </row>
    <row r="9" spans="1:6" ht="15" customHeight="1">
      <c r="A9" s="25"/>
      <c r="B9" s="439" t="s">
        <v>324</v>
      </c>
      <c r="C9" s="441">
        <v>16</v>
      </c>
      <c r="D9" s="442" t="s">
        <v>9</v>
      </c>
      <c r="E9" s="440"/>
      <c r="F9" s="436">
        <f>+C9*E9</f>
        <v>0</v>
      </c>
    </row>
    <row r="10" spans="1:6" ht="15" customHeight="1">
      <c r="A10" s="443" t="s">
        <v>325</v>
      </c>
      <c r="B10" s="439"/>
      <c r="C10" s="441"/>
      <c r="D10" s="434"/>
      <c r="E10" s="440"/>
      <c r="F10" s="436"/>
    </row>
    <row r="11" spans="1:6" ht="15" customHeight="1">
      <c r="A11" s="25" t="s">
        <v>90</v>
      </c>
      <c r="B11" s="439" t="s">
        <v>326</v>
      </c>
      <c r="C11" s="441"/>
      <c r="D11" s="434"/>
      <c r="E11" s="444"/>
      <c r="F11" s="436"/>
    </row>
    <row r="12" spans="1:6" ht="15" customHeight="1">
      <c r="A12" s="25"/>
      <c r="B12" s="439" t="s">
        <v>327</v>
      </c>
      <c r="C12" s="441">
        <v>4</v>
      </c>
      <c r="D12" s="434" t="s">
        <v>9</v>
      </c>
      <c r="E12" s="444"/>
      <c r="F12" s="436">
        <f>+C12*E12</f>
        <v>0</v>
      </c>
    </row>
    <row r="13" spans="1:6" ht="15" customHeight="1">
      <c r="A13" s="443" t="s">
        <v>325</v>
      </c>
      <c r="B13" s="439"/>
      <c r="C13" s="441"/>
      <c r="D13" s="434"/>
      <c r="E13" s="440"/>
      <c r="F13" s="436"/>
    </row>
    <row r="14" spans="1:6" ht="15" customHeight="1">
      <c r="A14" s="25" t="s">
        <v>92</v>
      </c>
      <c r="B14" s="439" t="s">
        <v>328</v>
      </c>
      <c r="C14" s="441">
        <v>8</v>
      </c>
      <c r="D14" s="434" t="s">
        <v>9</v>
      </c>
      <c r="E14" s="440"/>
      <c r="F14" s="436">
        <f>+C14*E14</f>
        <v>0</v>
      </c>
    </row>
    <row r="15" spans="1:6" ht="15" customHeight="1">
      <c r="A15" s="25"/>
      <c r="B15" s="439" t="s">
        <v>329</v>
      </c>
      <c r="C15" s="441"/>
      <c r="D15" s="445"/>
      <c r="E15" s="444"/>
      <c r="F15" s="436"/>
    </row>
    <row r="16" spans="1:6" ht="15" customHeight="1">
      <c r="A16" s="443" t="s">
        <v>94</v>
      </c>
      <c r="B16" s="439" t="s">
        <v>330</v>
      </c>
      <c r="C16" s="441">
        <v>12</v>
      </c>
      <c r="D16" s="445" t="s">
        <v>9</v>
      </c>
      <c r="E16" s="444"/>
      <c r="F16" s="436">
        <f>+C16*E16</f>
        <v>0</v>
      </c>
    </row>
    <row r="17" spans="1:6" ht="15" customHeight="1">
      <c r="A17" s="25"/>
      <c r="B17" s="26"/>
      <c r="C17" s="441"/>
      <c r="D17" s="434"/>
      <c r="E17" s="440"/>
      <c r="F17" s="436"/>
    </row>
    <row r="18" spans="1:6" ht="15" customHeight="1">
      <c r="A18" s="443" t="s">
        <v>325</v>
      </c>
      <c r="B18" s="438" t="s">
        <v>331</v>
      </c>
      <c r="C18" s="441"/>
      <c r="D18" s="434"/>
      <c r="E18" s="440"/>
      <c r="F18" s="436"/>
    </row>
    <row r="19" spans="1:6" ht="15" customHeight="1">
      <c r="A19" s="25"/>
      <c r="B19" s="438" t="s">
        <v>332</v>
      </c>
      <c r="C19" s="441"/>
      <c r="D19" s="434"/>
      <c r="E19" s="440"/>
      <c r="F19" s="436"/>
    </row>
    <row r="20" spans="1:6" ht="15" customHeight="1">
      <c r="A20" s="25"/>
      <c r="B20" s="438"/>
      <c r="C20" s="441"/>
      <c r="D20" s="434"/>
      <c r="E20" s="435"/>
      <c r="F20" s="436"/>
    </row>
    <row r="21" spans="1:6" ht="15" customHeight="1">
      <c r="A21" s="25" t="s">
        <v>96</v>
      </c>
      <c r="B21" s="439" t="s">
        <v>333</v>
      </c>
      <c r="C21" s="441"/>
      <c r="D21" s="434"/>
      <c r="E21" s="440"/>
      <c r="F21" s="436"/>
    </row>
    <row r="22" spans="1:6" ht="15" customHeight="1">
      <c r="A22" s="25"/>
      <c r="B22" s="439" t="s">
        <v>334</v>
      </c>
      <c r="C22" s="441">
        <v>22</v>
      </c>
      <c r="D22" s="434" t="s">
        <v>9</v>
      </c>
      <c r="E22" s="440"/>
      <c r="F22" s="436">
        <f>+C22*E22</f>
        <v>0</v>
      </c>
    </row>
    <row r="23" spans="1:6" ht="15" customHeight="1">
      <c r="A23" s="443" t="s">
        <v>325</v>
      </c>
      <c r="B23" s="439"/>
      <c r="C23" s="441" t="s">
        <v>325</v>
      </c>
      <c r="D23" s="434"/>
      <c r="E23" s="440"/>
      <c r="F23" s="436"/>
    </row>
    <row r="24" spans="1:6" ht="15" customHeight="1">
      <c r="A24" s="25"/>
      <c r="B24" s="446" t="s">
        <v>254</v>
      </c>
      <c r="C24" s="441"/>
      <c r="D24" s="445"/>
      <c r="E24" s="444"/>
      <c r="F24" s="436"/>
    </row>
    <row r="25" spans="1:6" ht="15" customHeight="1">
      <c r="A25" s="25"/>
      <c r="B25" s="438" t="s">
        <v>335</v>
      </c>
      <c r="C25" s="441"/>
      <c r="D25" s="445"/>
      <c r="E25" s="444"/>
      <c r="F25" s="436"/>
    </row>
    <row r="26" spans="1:6" ht="15" customHeight="1">
      <c r="A26" s="25"/>
      <c r="B26" s="438"/>
      <c r="C26" s="441"/>
      <c r="D26" s="445"/>
      <c r="E26" s="444"/>
      <c r="F26" s="436"/>
    </row>
    <row r="27" spans="1:6" ht="15" customHeight="1">
      <c r="A27" s="25" t="s">
        <v>98</v>
      </c>
      <c r="B27" s="439" t="s">
        <v>336</v>
      </c>
      <c r="C27" s="441">
        <v>5</v>
      </c>
      <c r="D27" s="445" t="s">
        <v>20</v>
      </c>
      <c r="E27" s="444"/>
      <c r="F27" s="436">
        <f>+C27*E27</f>
        <v>0</v>
      </c>
    </row>
    <row r="28" spans="1:6" ht="15" customHeight="1">
      <c r="A28" s="25"/>
      <c r="B28" s="26"/>
      <c r="C28" s="441"/>
      <c r="D28" s="445"/>
      <c r="E28" s="447"/>
      <c r="F28" s="436"/>
    </row>
    <row r="29" spans="1:6" ht="15" customHeight="1">
      <c r="A29" s="25" t="s">
        <v>325</v>
      </c>
      <c r="B29" s="438" t="s">
        <v>337</v>
      </c>
      <c r="C29" s="441"/>
      <c r="D29" s="445"/>
      <c r="E29" s="444"/>
      <c r="F29" s="436"/>
    </row>
    <row r="30" spans="1:6" ht="15" customHeight="1">
      <c r="A30" s="25"/>
      <c r="B30" s="438" t="s">
        <v>338</v>
      </c>
      <c r="C30" s="441"/>
      <c r="D30" s="445"/>
      <c r="E30" s="444"/>
      <c r="F30" s="436"/>
    </row>
    <row r="31" spans="1:6" ht="15" customHeight="1">
      <c r="A31" s="25" t="s">
        <v>100</v>
      </c>
      <c r="B31" s="439" t="s">
        <v>339</v>
      </c>
      <c r="C31" s="441">
        <v>6</v>
      </c>
      <c r="D31" s="448" t="s">
        <v>9</v>
      </c>
      <c r="E31" s="449"/>
      <c r="F31" s="436">
        <f>+C31*E31</f>
        <v>0</v>
      </c>
    </row>
    <row r="32" spans="1:6" ht="15" customHeight="1">
      <c r="A32" s="25"/>
      <c r="B32" s="26"/>
      <c r="C32" s="441"/>
      <c r="D32" s="445"/>
      <c r="E32" s="444"/>
      <c r="F32" s="436"/>
    </row>
    <row r="33" spans="1:6" ht="15" customHeight="1">
      <c r="A33" s="25" t="s">
        <v>103</v>
      </c>
      <c r="B33" s="439" t="s">
        <v>340</v>
      </c>
      <c r="C33" s="441">
        <v>1</v>
      </c>
      <c r="D33" s="445" t="s">
        <v>9</v>
      </c>
      <c r="E33" s="444"/>
      <c r="F33" s="436">
        <f>+C33*E33</f>
        <v>0</v>
      </c>
    </row>
    <row r="34" spans="1:6" ht="15" customHeight="1">
      <c r="A34" s="25"/>
      <c r="B34" s="26"/>
      <c r="C34" s="441"/>
      <c r="D34" s="445"/>
      <c r="E34" s="444"/>
      <c r="F34" s="436"/>
    </row>
    <row r="35" spans="1:6" ht="15" customHeight="1">
      <c r="A35" s="25" t="s">
        <v>108</v>
      </c>
      <c r="B35" s="439" t="s">
        <v>341</v>
      </c>
      <c r="C35" s="441">
        <v>53</v>
      </c>
      <c r="D35" s="445" t="s">
        <v>20</v>
      </c>
      <c r="E35" s="444"/>
      <c r="F35" s="436">
        <f>+C35*E35</f>
        <v>0</v>
      </c>
    </row>
    <row r="36" spans="1:6" ht="15" customHeight="1">
      <c r="A36" s="25"/>
      <c r="B36" s="26"/>
      <c r="C36" s="441"/>
      <c r="D36" s="445"/>
      <c r="E36" s="444"/>
      <c r="F36" s="436"/>
    </row>
    <row r="37" spans="1:6" ht="15" customHeight="1">
      <c r="A37" s="25"/>
      <c r="B37" s="438" t="s">
        <v>342</v>
      </c>
      <c r="C37" s="441"/>
      <c r="D37" s="445"/>
      <c r="E37" s="444"/>
      <c r="F37" s="436"/>
    </row>
    <row r="38" spans="1:6" ht="15" customHeight="1">
      <c r="A38" s="25"/>
      <c r="B38" s="438" t="s">
        <v>343</v>
      </c>
      <c r="C38" s="441"/>
      <c r="D38" s="445"/>
      <c r="E38" s="444"/>
      <c r="F38" s="436"/>
    </row>
    <row r="39" spans="1:6" ht="15" customHeight="1">
      <c r="A39" s="25"/>
      <c r="B39" s="438" t="s">
        <v>338</v>
      </c>
      <c r="C39" s="441"/>
      <c r="D39" s="445"/>
      <c r="E39" s="444"/>
      <c r="F39" s="436"/>
    </row>
    <row r="40" spans="1:6" ht="15" customHeight="1">
      <c r="A40" s="443" t="s">
        <v>112</v>
      </c>
      <c r="B40" s="439" t="s">
        <v>344</v>
      </c>
      <c r="C40" s="441">
        <v>1</v>
      </c>
      <c r="D40" s="445" t="s">
        <v>9</v>
      </c>
      <c r="E40" s="444"/>
      <c r="F40" s="436">
        <f>+C40*E40</f>
        <v>0</v>
      </c>
    </row>
    <row r="41" spans="1:6" ht="15" customHeight="1">
      <c r="A41" s="25" t="s">
        <v>325</v>
      </c>
      <c r="B41" s="26"/>
      <c r="C41" s="441" t="s">
        <v>325</v>
      </c>
      <c r="D41" s="445"/>
      <c r="E41" s="444"/>
      <c r="F41" s="436"/>
    </row>
    <row r="42" spans="1:6" ht="15" customHeight="1">
      <c r="A42" s="25" t="s">
        <v>114</v>
      </c>
      <c r="B42" s="439" t="s">
        <v>345</v>
      </c>
      <c r="C42" s="441">
        <v>1</v>
      </c>
      <c r="D42" s="445" t="s">
        <v>9</v>
      </c>
      <c r="E42" s="444"/>
      <c r="F42" s="436">
        <f>+C42*E42</f>
        <v>0</v>
      </c>
    </row>
    <row r="43" spans="1:6" ht="15" customHeight="1">
      <c r="A43" s="25"/>
      <c r="B43" s="439"/>
      <c r="C43" s="441"/>
      <c r="D43" s="445"/>
      <c r="E43" s="444"/>
      <c r="F43" s="436"/>
    </row>
    <row r="44" spans="1:6" ht="15" customHeight="1">
      <c r="A44" s="25"/>
      <c r="B44" s="438" t="s">
        <v>346</v>
      </c>
      <c r="C44" s="441"/>
      <c r="D44" s="445"/>
      <c r="E44" s="444"/>
      <c r="F44" s="436"/>
    </row>
    <row r="45" spans="1:6" ht="15" customHeight="1">
      <c r="A45" s="25"/>
      <c r="B45" s="438"/>
      <c r="C45" s="441"/>
      <c r="D45" s="445"/>
      <c r="E45" s="444"/>
      <c r="F45" s="436"/>
    </row>
    <row r="46" spans="1:6" ht="15" customHeight="1">
      <c r="A46" s="25" t="s">
        <v>116</v>
      </c>
      <c r="B46" s="439" t="s">
        <v>347</v>
      </c>
      <c r="C46" s="441">
        <v>76</v>
      </c>
      <c r="D46" s="445" t="s">
        <v>271</v>
      </c>
      <c r="E46" s="444"/>
      <c r="F46" s="436">
        <f>+C46*E46</f>
        <v>0</v>
      </c>
    </row>
    <row r="47" spans="1:6" ht="15" customHeight="1">
      <c r="A47" s="25"/>
      <c r="B47" s="26"/>
      <c r="C47" s="441"/>
      <c r="D47" s="445"/>
      <c r="E47" s="444"/>
      <c r="F47" s="436"/>
    </row>
    <row r="48" spans="1:6" ht="15" customHeight="1">
      <c r="A48" s="25" t="s">
        <v>118</v>
      </c>
      <c r="B48" s="439" t="s">
        <v>348</v>
      </c>
      <c r="C48" s="441">
        <v>67</v>
      </c>
      <c r="D48" s="445" t="s">
        <v>271</v>
      </c>
      <c r="E48" s="444"/>
      <c r="F48" s="436">
        <f>+C48*E48</f>
        <v>0</v>
      </c>
    </row>
    <row r="49" spans="1:6" ht="15" customHeight="1">
      <c r="A49" s="25"/>
      <c r="B49" s="439"/>
      <c r="C49" s="441"/>
      <c r="D49" s="445"/>
      <c r="E49" s="444"/>
      <c r="F49" s="436"/>
    </row>
    <row r="50" spans="1:6" ht="15" customHeight="1">
      <c r="A50" s="25" t="s">
        <v>276</v>
      </c>
      <c r="B50" s="439" t="s">
        <v>349</v>
      </c>
      <c r="C50" s="441">
        <v>22</v>
      </c>
      <c r="D50" s="445" t="s">
        <v>271</v>
      </c>
      <c r="E50" s="444"/>
      <c r="F50" s="436">
        <f>+C50*E50</f>
        <v>0</v>
      </c>
    </row>
    <row r="51" spans="1:6" ht="15" customHeight="1">
      <c r="A51" s="25"/>
      <c r="B51" s="26"/>
      <c r="C51" s="441"/>
      <c r="D51" s="445"/>
      <c r="E51" s="444"/>
      <c r="F51" s="436"/>
    </row>
    <row r="52" spans="1:6" ht="15" customHeight="1">
      <c r="A52" s="443" t="s">
        <v>325</v>
      </c>
      <c r="B52" s="438" t="s">
        <v>350</v>
      </c>
      <c r="C52" s="441"/>
      <c r="D52" s="445"/>
      <c r="E52" s="444"/>
      <c r="F52" s="436"/>
    </row>
    <row r="53" spans="1:6" ht="15" customHeight="1">
      <c r="A53" s="443" t="s">
        <v>279</v>
      </c>
      <c r="B53" s="439" t="s">
        <v>351</v>
      </c>
      <c r="C53" s="441">
        <v>6</v>
      </c>
      <c r="D53" s="445" t="s">
        <v>20</v>
      </c>
      <c r="E53" s="444"/>
      <c r="F53" s="436">
        <f>+C53*E53</f>
        <v>0</v>
      </c>
    </row>
    <row r="54" spans="1:6" ht="15" customHeight="1">
      <c r="A54" s="443"/>
      <c r="B54" s="439"/>
      <c r="C54" s="441"/>
      <c r="D54" s="445"/>
      <c r="E54" s="444"/>
      <c r="F54" s="436"/>
    </row>
    <row r="55" spans="1:6" ht="15" customHeight="1">
      <c r="A55" s="443" t="s">
        <v>282</v>
      </c>
      <c r="B55" s="439" t="s">
        <v>352</v>
      </c>
      <c r="C55" s="441">
        <v>30</v>
      </c>
      <c r="D55" s="445" t="s">
        <v>31</v>
      </c>
      <c r="E55" s="444"/>
      <c r="F55" s="436">
        <f>+C55*E55</f>
        <v>0</v>
      </c>
    </row>
    <row r="56" spans="1:6" ht="15" customHeight="1">
      <c r="A56" s="443"/>
      <c r="B56" s="26"/>
      <c r="C56" s="441"/>
      <c r="D56" s="445"/>
      <c r="E56" s="444"/>
      <c r="F56" s="436"/>
    </row>
    <row r="57" spans="1:6" ht="15" customHeight="1">
      <c r="A57" s="25"/>
      <c r="B57" s="446" t="s">
        <v>353</v>
      </c>
      <c r="C57" s="441"/>
      <c r="D57" s="445"/>
      <c r="E57" s="444"/>
      <c r="F57" s="436"/>
    </row>
    <row r="58" spans="1:6" ht="15" customHeight="1">
      <c r="A58" s="25"/>
      <c r="B58" s="438" t="s">
        <v>354</v>
      </c>
      <c r="C58" s="441"/>
      <c r="D58" s="445"/>
      <c r="E58" s="444"/>
      <c r="F58" s="436"/>
    </row>
    <row r="59" spans="1:6" ht="15" customHeight="1">
      <c r="A59" s="443"/>
      <c r="B59" s="438" t="s">
        <v>355</v>
      </c>
      <c r="C59" s="441"/>
      <c r="D59" s="445"/>
      <c r="E59" s="444"/>
      <c r="F59" s="436"/>
    </row>
    <row r="60" spans="1:6" ht="15" customHeight="1">
      <c r="A60" s="443"/>
      <c r="B60" s="438"/>
      <c r="C60" s="441"/>
      <c r="D60" s="445"/>
      <c r="E60" s="444"/>
      <c r="F60" s="436"/>
    </row>
    <row r="61" spans="1:6" ht="15" customHeight="1">
      <c r="A61" s="443" t="s">
        <v>284</v>
      </c>
      <c r="B61" s="439" t="s">
        <v>356</v>
      </c>
      <c r="C61" s="441">
        <v>52</v>
      </c>
      <c r="D61" s="445" t="s">
        <v>20</v>
      </c>
      <c r="E61" s="444"/>
      <c r="F61" s="436">
        <f>+C61*E61</f>
        <v>0</v>
      </c>
    </row>
    <row r="62" spans="1:6" ht="15" customHeight="1">
      <c r="A62" s="25"/>
      <c r="B62" s="438"/>
      <c r="C62" s="441"/>
      <c r="D62" s="445"/>
      <c r="E62" s="444"/>
      <c r="F62" s="450"/>
    </row>
    <row r="63" spans="1:6" ht="15" customHeight="1">
      <c r="A63" s="25"/>
      <c r="B63" s="451" t="s">
        <v>357</v>
      </c>
      <c r="C63" s="441"/>
      <c r="D63" s="445"/>
      <c r="E63" s="444"/>
      <c r="F63" s="452">
        <f>SUM(F9:F62)</f>
        <v>0</v>
      </c>
    </row>
    <row r="64" spans="1:6" ht="15" customHeight="1">
      <c r="A64" s="453"/>
      <c r="B64" s="454"/>
      <c r="C64" s="455"/>
      <c r="D64" s="456"/>
      <c r="E64" s="457"/>
      <c r="F64" s="458"/>
    </row>
    <row r="65" spans="1:6" ht="15" customHeight="1">
      <c r="A65" s="25"/>
      <c r="B65" s="451"/>
      <c r="C65" s="441"/>
      <c r="D65" s="445"/>
      <c r="E65" s="444"/>
      <c r="F65" s="459"/>
    </row>
    <row r="66" spans="1:6" ht="15" customHeight="1">
      <c r="A66" s="25"/>
      <c r="B66" s="451" t="s">
        <v>358</v>
      </c>
      <c r="C66" s="441"/>
      <c r="D66" s="445"/>
      <c r="E66" s="444"/>
      <c r="F66" s="459"/>
    </row>
    <row r="67" spans="1:6" ht="15" customHeight="1">
      <c r="A67" s="25"/>
      <c r="B67" s="451"/>
      <c r="C67" s="441"/>
      <c r="D67" s="445"/>
      <c r="E67" s="444"/>
      <c r="F67" s="459"/>
    </row>
    <row r="68" spans="1:6" ht="15" customHeight="1">
      <c r="A68" s="25"/>
      <c r="B68" s="460" t="s">
        <v>359</v>
      </c>
      <c r="C68" s="441"/>
      <c r="D68" s="445"/>
      <c r="E68" s="444"/>
      <c r="F68" s="459"/>
    </row>
    <row r="69" spans="1:6" ht="15" customHeight="1">
      <c r="A69" s="25"/>
      <c r="B69" s="438" t="s">
        <v>342</v>
      </c>
      <c r="C69" s="441"/>
      <c r="D69" s="445"/>
      <c r="E69" s="444"/>
      <c r="F69" s="459"/>
    </row>
    <row r="70" spans="1:6" ht="15" customHeight="1">
      <c r="A70" s="25"/>
      <c r="B70" s="461"/>
      <c r="C70" s="441"/>
      <c r="D70" s="445"/>
      <c r="E70" s="444"/>
      <c r="F70" s="459"/>
    </row>
    <row r="71" spans="1:6" ht="15" customHeight="1">
      <c r="A71" s="25"/>
      <c r="B71" s="438" t="s">
        <v>360</v>
      </c>
      <c r="C71" s="441"/>
      <c r="D71" s="445"/>
      <c r="E71" s="444"/>
      <c r="F71" s="459"/>
    </row>
    <row r="72" spans="1:6" ht="15" customHeight="1">
      <c r="A72" s="25"/>
      <c r="B72" s="438" t="s">
        <v>361</v>
      </c>
      <c r="C72" s="441"/>
      <c r="D72" s="445"/>
      <c r="E72" s="444"/>
      <c r="F72" s="459"/>
    </row>
    <row r="73" spans="1:6" ht="15" customHeight="1">
      <c r="A73" s="25" t="s">
        <v>86</v>
      </c>
      <c r="B73" s="439" t="s">
        <v>362</v>
      </c>
      <c r="C73" s="441">
        <v>1</v>
      </c>
      <c r="D73" s="445" t="s">
        <v>9</v>
      </c>
      <c r="E73" s="444"/>
      <c r="F73" s="436">
        <f>+C73*E73</f>
        <v>0</v>
      </c>
    </row>
    <row r="74" spans="1:6" ht="15" customHeight="1">
      <c r="A74" s="25"/>
      <c r="B74" s="26"/>
      <c r="C74" s="441"/>
      <c r="D74" s="445"/>
      <c r="E74" s="444"/>
      <c r="F74" s="436"/>
    </row>
    <row r="75" spans="1:6" ht="15" customHeight="1">
      <c r="A75" s="25" t="s">
        <v>90</v>
      </c>
      <c r="B75" s="439" t="s">
        <v>363</v>
      </c>
      <c r="C75" s="441">
        <v>2</v>
      </c>
      <c r="D75" s="445" t="s">
        <v>9</v>
      </c>
      <c r="E75" s="444"/>
      <c r="F75" s="436">
        <f>+C75*E75</f>
        <v>0</v>
      </c>
    </row>
    <row r="76" spans="1:6" ht="15" customHeight="1">
      <c r="A76" s="25"/>
      <c r="B76" s="26"/>
      <c r="C76" s="441"/>
      <c r="D76" s="445"/>
      <c r="E76" s="444"/>
      <c r="F76" s="436"/>
    </row>
    <row r="77" spans="1:6" ht="15" customHeight="1">
      <c r="A77" s="25"/>
      <c r="B77" s="438" t="s">
        <v>269</v>
      </c>
      <c r="C77" s="441"/>
      <c r="D77" s="445"/>
      <c r="E77" s="444"/>
      <c r="F77" s="436"/>
    </row>
    <row r="78" spans="1:6" ht="15" customHeight="1">
      <c r="A78" s="25"/>
      <c r="B78" s="438" t="s">
        <v>364</v>
      </c>
      <c r="C78" s="441"/>
      <c r="D78" s="445"/>
      <c r="E78" s="444"/>
      <c r="F78" s="436"/>
    </row>
    <row r="79" spans="1:6" ht="15" customHeight="1">
      <c r="A79" s="25"/>
      <c r="B79" s="439"/>
      <c r="C79" s="441"/>
      <c r="D79" s="445"/>
      <c r="E79" s="444"/>
      <c r="F79" s="436"/>
    </row>
    <row r="80" spans="1:6" ht="15" customHeight="1">
      <c r="A80" s="25" t="s">
        <v>92</v>
      </c>
      <c r="B80" s="439" t="s">
        <v>365</v>
      </c>
      <c r="C80" s="441">
        <v>152</v>
      </c>
      <c r="D80" s="445" t="s">
        <v>271</v>
      </c>
      <c r="E80" s="444"/>
      <c r="F80" s="436">
        <f>+C80*E80</f>
        <v>0</v>
      </c>
    </row>
    <row r="81" spans="1:6" ht="15" customHeight="1">
      <c r="A81" s="25"/>
      <c r="B81" s="439"/>
      <c r="C81" s="441"/>
      <c r="D81" s="445"/>
      <c r="E81" s="444"/>
      <c r="F81" s="436"/>
    </row>
    <row r="82" spans="1:6" ht="15" customHeight="1">
      <c r="A82" s="25" t="s">
        <v>94</v>
      </c>
      <c r="B82" s="439" t="s">
        <v>366</v>
      </c>
      <c r="C82" s="441">
        <v>270</v>
      </c>
      <c r="D82" s="445" t="s">
        <v>271</v>
      </c>
      <c r="E82" s="444"/>
      <c r="F82" s="436">
        <f>+C82*E82</f>
        <v>0</v>
      </c>
    </row>
    <row r="83" spans="1:6" ht="15" customHeight="1">
      <c r="A83" s="25"/>
      <c r="B83" s="439"/>
      <c r="C83" s="441"/>
      <c r="D83" s="445"/>
      <c r="E83" s="444"/>
      <c r="F83" s="436"/>
    </row>
    <row r="84" spans="1:6" ht="15" customHeight="1">
      <c r="A84" s="25" t="s">
        <v>96</v>
      </c>
      <c r="B84" s="439" t="s">
        <v>367</v>
      </c>
      <c r="C84" s="441">
        <v>140</v>
      </c>
      <c r="D84" s="445" t="s">
        <v>271</v>
      </c>
      <c r="E84" s="444"/>
      <c r="F84" s="436">
        <f>+C84*E84</f>
        <v>0</v>
      </c>
    </row>
    <row r="85" spans="1:6" ht="15" customHeight="1">
      <c r="A85" s="25"/>
      <c r="B85" s="439"/>
      <c r="C85" s="441"/>
      <c r="D85" s="445"/>
      <c r="E85" s="444"/>
      <c r="F85" s="436"/>
    </row>
    <row r="86" spans="1:6" ht="15" customHeight="1">
      <c r="A86" s="25" t="s">
        <v>325</v>
      </c>
      <c r="B86" s="438" t="s">
        <v>368</v>
      </c>
      <c r="C86" s="441"/>
      <c r="D86" s="445"/>
      <c r="E86" s="444"/>
      <c r="F86" s="436"/>
    </row>
    <row r="87" spans="1:6" ht="15" customHeight="1">
      <c r="A87" s="25" t="s">
        <v>98</v>
      </c>
      <c r="B87" s="439" t="s">
        <v>369</v>
      </c>
      <c r="C87" s="441">
        <v>15</v>
      </c>
      <c r="D87" s="445" t="s">
        <v>20</v>
      </c>
      <c r="E87" s="444"/>
      <c r="F87" s="436">
        <f>+C87*E87</f>
        <v>0</v>
      </c>
    </row>
    <row r="88" spans="1:6" ht="15" customHeight="1">
      <c r="A88" s="25"/>
      <c r="B88" s="26"/>
      <c r="C88" s="441"/>
      <c r="D88" s="445"/>
      <c r="E88" s="444"/>
      <c r="F88" s="436"/>
    </row>
    <row r="89" spans="1:6" ht="15" customHeight="1">
      <c r="A89" s="25" t="s">
        <v>100</v>
      </c>
      <c r="B89" s="26" t="s">
        <v>370</v>
      </c>
      <c r="C89" s="441">
        <v>29</v>
      </c>
      <c r="D89" s="445" t="s">
        <v>20</v>
      </c>
      <c r="E89" s="444"/>
      <c r="F89" s="436">
        <f>+C89*E89</f>
        <v>0</v>
      </c>
    </row>
    <row r="90" spans="1:6" ht="15" customHeight="1">
      <c r="A90" s="25"/>
      <c r="B90" s="26"/>
      <c r="C90" s="441"/>
      <c r="D90" s="445"/>
      <c r="E90" s="444"/>
      <c r="F90" s="459"/>
    </row>
    <row r="91" spans="1:6" ht="15" customHeight="1">
      <c r="A91" s="25"/>
      <c r="B91" s="460" t="s">
        <v>359</v>
      </c>
      <c r="C91" s="441"/>
      <c r="D91" s="445"/>
      <c r="E91" s="444"/>
      <c r="F91" s="450"/>
    </row>
    <row r="92" spans="1:6" ht="15" customHeight="1">
      <c r="A92" s="25"/>
      <c r="B92" s="462" t="s">
        <v>371</v>
      </c>
      <c r="C92" s="441"/>
      <c r="D92" s="445"/>
      <c r="E92" s="444"/>
      <c r="F92" s="463">
        <f>SUM(F73:F91)</f>
        <v>0</v>
      </c>
    </row>
    <row r="93" spans="1:6" ht="15" customHeight="1">
      <c r="A93" s="25"/>
      <c r="B93" s="26"/>
      <c r="C93" s="441"/>
      <c r="D93" s="445"/>
      <c r="E93" s="444"/>
      <c r="F93" s="459"/>
    </row>
    <row r="94" spans="1:6" ht="15" customHeight="1">
      <c r="A94" s="25"/>
      <c r="B94" s="26"/>
      <c r="C94" s="441"/>
      <c r="D94" s="445"/>
      <c r="E94" s="444"/>
      <c r="F94" s="459"/>
    </row>
    <row r="95" spans="1:6" ht="15" customHeight="1">
      <c r="A95" s="25"/>
      <c r="B95" s="26"/>
      <c r="C95" s="441"/>
      <c r="D95" s="445"/>
      <c r="E95" s="444"/>
      <c r="F95" s="459"/>
    </row>
    <row r="96" spans="1:6" ht="15" customHeight="1">
      <c r="A96" s="25"/>
      <c r="B96" s="26"/>
      <c r="C96" s="441"/>
      <c r="D96" s="445"/>
      <c r="E96" s="444"/>
      <c r="F96" s="459"/>
    </row>
    <row r="97" spans="1:6" ht="15" customHeight="1">
      <c r="A97" s="25"/>
      <c r="B97" s="451" t="s">
        <v>372</v>
      </c>
      <c r="C97" s="441"/>
      <c r="D97" s="445"/>
      <c r="E97" s="444"/>
      <c r="F97" s="459"/>
    </row>
    <row r="98" spans="1:6" ht="15" customHeight="1">
      <c r="A98" s="25"/>
      <c r="B98" s="438" t="s">
        <v>373</v>
      </c>
      <c r="C98" s="441"/>
      <c r="D98" s="445"/>
      <c r="E98" s="444"/>
      <c r="F98" s="459"/>
    </row>
    <row r="99" spans="1:6" ht="15" customHeight="1">
      <c r="A99" s="25"/>
      <c r="B99" s="438" t="s">
        <v>374</v>
      </c>
      <c r="C99" s="441"/>
      <c r="D99" s="445"/>
      <c r="E99" s="444"/>
      <c r="F99" s="459"/>
    </row>
    <row r="100" spans="1:6" ht="15" customHeight="1">
      <c r="A100" s="25"/>
      <c r="B100" s="26"/>
      <c r="C100" s="441"/>
      <c r="D100" s="445"/>
      <c r="E100" s="444"/>
      <c r="F100" s="459"/>
    </row>
    <row r="101" spans="1:6" ht="15" customHeight="1">
      <c r="A101" s="443" t="s">
        <v>103</v>
      </c>
      <c r="B101" s="439" t="s">
        <v>375</v>
      </c>
      <c r="C101" s="441">
        <f>84+21</f>
        <v>105</v>
      </c>
      <c r="D101" s="445" t="s">
        <v>20</v>
      </c>
      <c r="E101" s="444"/>
      <c r="F101" s="436">
        <f>+C101*E101</f>
        <v>0</v>
      </c>
    </row>
    <row r="102" spans="1:6" ht="15" customHeight="1">
      <c r="A102" s="443"/>
      <c r="B102" s="439"/>
      <c r="C102" s="441"/>
      <c r="D102" s="445"/>
      <c r="E102" s="444"/>
      <c r="F102" s="436">
        <f>+C102*E102</f>
        <v>0</v>
      </c>
    </row>
    <row r="103" spans="1:6" ht="15" customHeight="1">
      <c r="A103" s="443" t="s">
        <v>108</v>
      </c>
      <c r="B103" s="439" t="s">
        <v>376</v>
      </c>
      <c r="C103" s="441">
        <v>66</v>
      </c>
      <c r="D103" s="445" t="s">
        <v>20</v>
      </c>
      <c r="E103" s="444"/>
      <c r="F103" s="436">
        <f>+C103*E103</f>
        <v>0</v>
      </c>
    </row>
    <row r="104" spans="1:6" ht="15" customHeight="1">
      <c r="A104" s="443"/>
      <c r="B104" s="439"/>
      <c r="C104" s="441"/>
      <c r="D104" s="445"/>
      <c r="E104" s="444"/>
      <c r="F104" s="436"/>
    </row>
    <row r="105" spans="1:6" ht="15" customHeight="1">
      <c r="A105" s="443" t="s">
        <v>325</v>
      </c>
      <c r="B105" s="451" t="s">
        <v>372</v>
      </c>
      <c r="C105" s="441"/>
      <c r="D105" s="445"/>
      <c r="E105" s="444"/>
      <c r="F105" s="450"/>
    </row>
    <row r="106" spans="1:6" ht="15" customHeight="1">
      <c r="A106" s="25"/>
      <c r="B106" s="439" t="s">
        <v>377</v>
      </c>
      <c r="C106" s="441"/>
      <c r="D106" s="445"/>
      <c r="E106" s="444"/>
      <c r="F106" s="463">
        <f>SUM(F101:F105)</f>
        <v>0</v>
      </c>
    </row>
    <row r="107" spans="1:6" ht="15" customHeight="1">
      <c r="A107" s="25"/>
      <c r="B107" s="439"/>
      <c r="C107" s="441"/>
      <c r="D107" s="445"/>
      <c r="E107" s="444"/>
      <c r="F107" s="459"/>
    </row>
    <row r="108" spans="1:6" ht="15" customHeight="1">
      <c r="A108" s="25"/>
      <c r="B108" s="439"/>
      <c r="C108" s="441"/>
      <c r="D108" s="445"/>
      <c r="E108" s="444"/>
      <c r="F108" s="459"/>
    </row>
    <row r="109" spans="1:6" ht="15" customHeight="1">
      <c r="A109" s="25"/>
      <c r="B109" s="439"/>
      <c r="C109" s="441"/>
      <c r="D109" s="445"/>
      <c r="E109" s="444"/>
      <c r="F109" s="459"/>
    </row>
    <row r="110" spans="1:6" ht="15" customHeight="1">
      <c r="A110" s="25"/>
      <c r="B110" s="439"/>
      <c r="C110" s="441"/>
      <c r="D110" s="445"/>
      <c r="E110" s="444"/>
      <c r="F110" s="459"/>
    </row>
    <row r="111" spans="1:6" ht="15" customHeight="1">
      <c r="A111" s="25"/>
      <c r="B111" s="451" t="s">
        <v>378</v>
      </c>
      <c r="C111" s="441"/>
      <c r="D111" s="445"/>
      <c r="E111" s="444"/>
      <c r="F111" s="459"/>
    </row>
    <row r="112" spans="1:6" ht="32.450000000000003" customHeight="1">
      <c r="A112" s="25" t="s">
        <v>112</v>
      </c>
      <c r="B112" s="464" t="s">
        <v>379</v>
      </c>
      <c r="C112" s="441">
        <v>84</v>
      </c>
      <c r="D112" s="445" t="s">
        <v>20</v>
      </c>
      <c r="E112" s="444"/>
      <c r="F112" s="436">
        <f>+C112*E112</f>
        <v>0</v>
      </c>
    </row>
    <row r="113" spans="1:6" ht="15" customHeight="1">
      <c r="A113" s="25"/>
      <c r="B113" s="439"/>
      <c r="C113" s="441"/>
      <c r="D113" s="445"/>
      <c r="E113" s="444"/>
      <c r="F113" s="436"/>
    </row>
    <row r="114" spans="1:6" ht="15" customHeight="1">
      <c r="A114" s="25" t="s">
        <v>114</v>
      </c>
      <c r="B114" s="26" t="s">
        <v>380</v>
      </c>
      <c r="C114" s="441">
        <v>11</v>
      </c>
      <c r="D114" s="445" t="s">
        <v>31</v>
      </c>
      <c r="E114" s="444"/>
      <c r="F114" s="436">
        <f>+C114*E114</f>
        <v>0</v>
      </c>
    </row>
    <row r="115" spans="1:6" ht="15" customHeight="1">
      <c r="A115" s="25"/>
      <c r="B115" s="26"/>
      <c r="C115" s="441"/>
      <c r="D115" s="445"/>
      <c r="E115" s="444"/>
      <c r="F115" s="436"/>
    </row>
    <row r="116" spans="1:6" ht="15" customHeight="1">
      <c r="A116" s="25"/>
      <c r="B116" s="465" t="s">
        <v>381</v>
      </c>
      <c r="C116" s="441"/>
      <c r="D116" s="445"/>
      <c r="E116" s="444"/>
      <c r="F116" s="466">
        <f>SUM(F112:F114)</f>
        <v>0</v>
      </c>
    </row>
    <row r="117" spans="1:6" ht="15" customHeight="1">
      <c r="A117" s="25"/>
      <c r="B117" s="465"/>
      <c r="C117" s="441"/>
      <c r="D117" s="445"/>
      <c r="E117" s="444"/>
      <c r="F117" s="459"/>
    </row>
    <row r="118" spans="1:6" ht="15" customHeight="1">
      <c r="A118" s="443"/>
      <c r="B118" s="439"/>
      <c r="C118" s="441"/>
      <c r="D118" s="445"/>
      <c r="E118" s="444"/>
      <c r="F118" s="459"/>
    </row>
    <row r="119" spans="1:6" ht="15" customHeight="1">
      <c r="A119" s="443"/>
      <c r="B119" s="439"/>
      <c r="C119" s="441"/>
      <c r="D119" s="445"/>
      <c r="E119" s="444"/>
      <c r="F119" s="459"/>
    </row>
    <row r="120" spans="1:6" ht="15" customHeight="1">
      <c r="A120" s="443"/>
      <c r="B120" s="439"/>
      <c r="C120" s="441"/>
      <c r="D120" s="445"/>
      <c r="E120" s="444"/>
      <c r="F120" s="459"/>
    </row>
    <row r="121" spans="1:6" ht="15" customHeight="1">
      <c r="A121" s="443"/>
      <c r="B121" s="439"/>
      <c r="C121" s="441"/>
      <c r="D121" s="445"/>
      <c r="E121" s="444"/>
      <c r="F121" s="459"/>
    </row>
    <row r="122" spans="1:6" ht="15" customHeight="1">
      <c r="A122" s="443"/>
      <c r="B122" s="439"/>
      <c r="C122" s="441"/>
      <c r="D122" s="445"/>
      <c r="E122" s="444"/>
      <c r="F122" s="459"/>
    </row>
    <row r="123" spans="1:6" ht="15" customHeight="1">
      <c r="A123" s="443"/>
      <c r="B123" s="439"/>
      <c r="C123" s="441"/>
      <c r="D123" s="445"/>
      <c r="E123" s="444"/>
      <c r="F123" s="459"/>
    </row>
    <row r="124" spans="1:6" ht="15" customHeight="1">
      <c r="A124" s="467"/>
      <c r="B124" s="468"/>
      <c r="C124" s="455"/>
      <c r="D124" s="456"/>
      <c r="E124" s="457"/>
      <c r="F124" s="458"/>
    </row>
    <row r="125" spans="1:6" ht="15" customHeight="1">
      <c r="A125" s="25"/>
      <c r="B125" s="451" t="s">
        <v>382</v>
      </c>
      <c r="C125" s="441"/>
      <c r="D125" s="445"/>
      <c r="E125" s="444"/>
      <c r="F125" s="459"/>
    </row>
    <row r="126" spans="1:6" ht="15" customHeight="1">
      <c r="A126" s="25"/>
      <c r="B126" s="438" t="s">
        <v>383</v>
      </c>
      <c r="C126" s="441"/>
      <c r="D126" s="445"/>
      <c r="E126" s="444"/>
      <c r="F126" s="459"/>
    </row>
    <row r="127" spans="1:6" ht="15" customHeight="1">
      <c r="A127" s="25"/>
      <c r="B127" s="438" t="s">
        <v>384</v>
      </c>
      <c r="C127" s="441" t="s">
        <v>325</v>
      </c>
      <c r="D127" s="445"/>
      <c r="E127" s="444"/>
      <c r="F127" s="459"/>
    </row>
    <row r="128" spans="1:6" ht="15" customHeight="1">
      <c r="A128" s="443" t="s">
        <v>86</v>
      </c>
      <c r="B128" s="439" t="s">
        <v>385</v>
      </c>
      <c r="C128" s="441">
        <v>351</v>
      </c>
      <c r="D128" s="445" t="s">
        <v>31</v>
      </c>
      <c r="E128" s="444"/>
      <c r="F128" s="436">
        <f t="shared" ref="F128:F138" si="0">+C128*E128</f>
        <v>0</v>
      </c>
    </row>
    <row r="129" spans="1:6" ht="15" customHeight="1">
      <c r="A129" s="25"/>
      <c r="B129" s="26"/>
      <c r="C129" s="441"/>
      <c r="D129" s="445"/>
      <c r="E129" s="444"/>
      <c r="F129" s="436">
        <f t="shared" si="0"/>
        <v>0</v>
      </c>
    </row>
    <row r="130" spans="1:6" ht="15" customHeight="1">
      <c r="A130" s="443" t="s">
        <v>90</v>
      </c>
      <c r="B130" s="439" t="s">
        <v>386</v>
      </c>
      <c r="C130" s="441">
        <v>90</v>
      </c>
      <c r="D130" s="445" t="s">
        <v>31</v>
      </c>
      <c r="E130" s="444"/>
      <c r="F130" s="436">
        <f t="shared" si="0"/>
        <v>0</v>
      </c>
    </row>
    <row r="131" spans="1:6" ht="15" customHeight="1">
      <c r="A131" s="25"/>
      <c r="B131" s="26"/>
      <c r="C131" s="441"/>
      <c r="D131" s="445"/>
      <c r="E131" s="444"/>
      <c r="F131" s="436">
        <f t="shared" si="0"/>
        <v>0</v>
      </c>
    </row>
    <row r="132" spans="1:6" ht="15" customHeight="1">
      <c r="A132" s="443" t="s">
        <v>92</v>
      </c>
      <c r="B132" s="439" t="s">
        <v>387</v>
      </c>
      <c r="C132" s="441">
        <v>78</v>
      </c>
      <c r="D132" s="445" t="s">
        <v>31</v>
      </c>
      <c r="E132" s="444"/>
      <c r="F132" s="436">
        <f t="shared" si="0"/>
        <v>0</v>
      </c>
    </row>
    <row r="133" spans="1:6" ht="15" customHeight="1">
      <c r="A133" s="25"/>
      <c r="B133" s="26"/>
      <c r="C133" s="441"/>
      <c r="D133" s="445"/>
      <c r="E133" s="444"/>
      <c r="F133" s="436">
        <f t="shared" si="0"/>
        <v>0</v>
      </c>
    </row>
    <row r="134" spans="1:6" ht="15" customHeight="1">
      <c r="A134" s="443" t="s">
        <v>94</v>
      </c>
      <c r="B134" s="439" t="s">
        <v>388</v>
      </c>
      <c r="C134" s="441">
        <v>12</v>
      </c>
      <c r="D134" s="445" t="s">
        <v>31</v>
      </c>
      <c r="E134" s="444"/>
      <c r="F134" s="436">
        <f t="shared" si="0"/>
        <v>0</v>
      </c>
    </row>
    <row r="135" spans="1:6" ht="15" customHeight="1">
      <c r="A135" s="25"/>
      <c r="B135" s="26"/>
      <c r="C135" s="441"/>
      <c r="D135" s="445"/>
      <c r="E135" s="444"/>
      <c r="F135" s="436">
        <f t="shared" si="0"/>
        <v>0</v>
      </c>
    </row>
    <row r="136" spans="1:6" ht="15" customHeight="1">
      <c r="A136" s="443" t="s">
        <v>96</v>
      </c>
      <c r="B136" s="439" t="s">
        <v>389</v>
      </c>
      <c r="C136" s="441">
        <v>80</v>
      </c>
      <c r="D136" s="445" t="s">
        <v>31</v>
      </c>
      <c r="E136" s="444"/>
      <c r="F136" s="436">
        <f t="shared" si="0"/>
        <v>0</v>
      </c>
    </row>
    <row r="137" spans="1:6" ht="15" customHeight="1">
      <c r="A137" s="25"/>
      <c r="B137" s="26"/>
      <c r="C137" s="441"/>
      <c r="D137" s="445"/>
      <c r="E137" s="444"/>
      <c r="F137" s="436">
        <f t="shared" si="0"/>
        <v>0</v>
      </c>
    </row>
    <row r="138" spans="1:6" ht="15" customHeight="1">
      <c r="A138" s="25" t="s">
        <v>98</v>
      </c>
      <c r="B138" s="439" t="s">
        <v>390</v>
      </c>
      <c r="C138" s="441">
        <v>6</v>
      </c>
      <c r="D138" s="445" t="s">
        <v>31</v>
      </c>
      <c r="E138" s="444"/>
      <c r="F138" s="436">
        <f t="shared" si="0"/>
        <v>0</v>
      </c>
    </row>
    <row r="139" spans="1:6" ht="15" customHeight="1">
      <c r="A139" s="25"/>
      <c r="B139" s="439"/>
      <c r="C139" s="441"/>
      <c r="D139" s="445"/>
      <c r="E139" s="444"/>
      <c r="F139" s="436"/>
    </row>
    <row r="140" spans="1:6" ht="15" customHeight="1">
      <c r="A140" s="443"/>
      <c r="B140" s="26"/>
      <c r="C140" s="441"/>
      <c r="D140" s="445"/>
      <c r="E140" s="444"/>
      <c r="F140" s="450"/>
    </row>
    <row r="141" spans="1:6" ht="15" customHeight="1">
      <c r="A141" s="25"/>
      <c r="B141" s="469" t="s">
        <v>391</v>
      </c>
      <c r="C141" s="441"/>
      <c r="D141" s="445"/>
      <c r="E141" s="444"/>
      <c r="F141" s="463">
        <f>SUM(F128:F140)</f>
        <v>0</v>
      </c>
    </row>
    <row r="142" spans="1:6" ht="15" customHeight="1">
      <c r="A142" s="25"/>
      <c r="B142" s="469"/>
      <c r="C142" s="441"/>
      <c r="D142" s="445"/>
      <c r="E142" s="444"/>
      <c r="F142" s="459"/>
    </row>
    <row r="143" spans="1:6" ht="15" customHeight="1">
      <c r="A143" s="25"/>
      <c r="B143" s="469"/>
      <c r="C143" s="441"/>
      <c r="D143" s="445"/>
      <c r="E143" s="444"/>
      <c r="F143" s="459"/>
    </row>
    <row r="144" spans="1:6" ht="15" customHeight="1">
      <c r="A144" s="186"/>
      <c r="B144" s="451" t="s">
        <v>392</v>
      </c>
      <c r="C144" s="470"/>
      <c r="D144" s="445"/>
      <c r="E144" s="444"/>
      <c r="F144" s="444"/>
    </row>
    <row r="145" spans="1:6" ht="15" customHeight="1">
      <c r="A145" s="186"/>
      <c r="B145" s="451"/>
      <c r="C145" s="470"/>
      <c r="D145" s="445"/>
      <c r="E145" s="444"/>
      <c r="F145" s="444"/>
    </row>
    <row r="146" spans="1:6" ht="15" customHeight="1">
      <c r="A146" s="471"/>
      <c r="B146" s="472" t="s">
        <v>393</v>
      </c>
      <c r="C146" s="473"/>
      <c r="D146" s="474"/>
      <c r="E146" s="475"/>
      <c r="F146" s="475"/>
    </row>
    <row r="147" spans="1:6" ht="15" customHeight="1">
      <c r="A147" s="471"/>
      <c r="B147" s="472" t="s">
        <v>394</v>
      </c>
      <c r="C147" s="473"/>
      <c r="D147" s="474"/>
      <c r="E147" s="475"/>
      <c r="F147" s="475"/>
    </row>
    <row r="148" spans="1:6" ht="15" customHeight="1">
      <c r="A148" s="471"/>
      <c r="B148" s="472" t="s">
        <v>395</v>
      </c>
      <c r="C148" s="473"/>
      <c r="D148" s="474"/>
      <c r="E148" s="475"/>
      <c r="F148" s="475"/>
    </row>
    <row r="149" spans="1:6" ht="15" customHeight="1">
      <c r="A149" s="471"/>
      <c r="B149" s="472" t="s">
        <v>396</v>
      </c>
      <c r="C149" s="473"/>
      <c r="D149" s="474"/>
      <c r="E149" s="475"/>
      <c r="F149" s="475"/>
    </row>
    <row r="150" spans="1:6" ht="15" customHeight="1">
      <c r="A150" s="471"/>
      <c r="B150" s="472" t="s">
        <v>397</v>
      </c>
      <c r="C150" s="473"/>
      <c r="D150" s="474"/>
      <c r="E150" s="475"/>
      <c r="F150" s="475"/>
    </row>
    <row r="151" spans="1:6" ht="15" customHeight="1">
      <c r="A151" s="471" t="s">
        <v>100</v>
      </c>
      <c r="B151" s="11" t="s">
        <v>398</v>
      </c>
      <c r="C151" s="473">
        <v>4</v>
      </c>
      <c r="D151" s="474" t="s">
        <v>29</v>
      </c>
      <c r="E151" s="475"/>
      <c r="F151" s="475">
        <f t="shared" ref="F151:F156" si="1">E151*C151</f>
        <v>0</v>
      </c>
    </row>
    <row r="152" spans="1:6" ht="15" customHeight="1">
      <c r="A152" s="471"/>
      <c r="B152" s="11"/>
      <c r="C152" s="473"/>
      <c r="D152" s="474"/>
      <c r="E152" s="475"/>
      <c r="F152" s="475"/>
    </row>
    <row r="153" spans="1:6" ht="15" customHeight="1">
      <c r="A153" s="471" t="s">
        <v>103</v>
      </c>
      <c r="B153" s="11" t="s">
        <v>399</v>
      </c>
      <c r="C153" s="473">
        <v>5</v>
      </c>
      <c r="D153" s="474" t="s">
        <v>29</v>
      </c>
      <c r="E153" s="475"/>
      <c r="F153" s="475">
        <f t="shared" si="1"/>
        <v>0</v>
      </c>
    </row>
    <row r="154" spans="1:6" ht="15" customHeight="1">
      <c r="A154" s="186"/>
      <c r="B154" s="451"/>
      <c r="C154" s="470"/>
      <c r="D154" s="445"/>
      <c r="E154" s="444"/>
      <c r="F154" s="444"/>
    </row>
    <row r="155" spans="1:6" ht="15" customHeight="1">
      <c r="A155" s="471"/>
      <c r="B155" s="472" t="s">
        <v>400</v>
      </c>
      <c r="C155" s="473"/>
      <c r="D155" s="474"/>
      <c r="E155" s="475"/>
      <c r="F155" s="475"/>
    </row>
    <row r="156" spans="1:6" ht="15" customHeight="1">
      <c r="A156" s="471" t="s">
        <v>108</v>
      </c>
      <c r="B156" s="11" t="s">
        <v>401</v>
      </c>
      <c r="C156" s="473">
        <v>46</v>
      </c>
      <c r="D156" s="474" t="s">
        <v>31</v>
      </c>
      <c r="E156" s="475"/>
      <c r="F156" s="475">
        <f t="shared" si="1"/>
        <v>0</v>
      </c>
    </row>
    <row r="157" spans="1:6" ht="15" customHeight="1">
      <c r="A157" s="471"/>
      <c r="B157" s="11"/>
      <c r="C157" s="473"/>
      <c r="D157" s="474"/>
      <c r="E157" s="475"/>
      <c r="F157" s="475"/>
    </row>
    <row r="158" spans="1:6" ht="15" customHeight="1">
      <c r="A158" s="471"/>
      <c r="B158" s="472" t="s">
        <v>402</v>
      </c>
      <c r="C158" s="473"/>
      <c r="D158" s="474"/>
      <c r="E158" s="475"/>
      <c r="F158" s="475"/>
    </row>
    <row r="159" spans="1:6" ht="15" customHeight="1">
      <c r="A159" s="471"/>
      <c r="B159" s="472" t="s">
        <v>403</v>
      </c>
      <c r="C159" s="473"/>
      <c r="D159" s="474"/>
      <c r="E159" s="475"/>
      <c r="F159" s="475"/>
    </row>
    <row r="160" spans="1:6" ht="15" customHeight="1">
      <c r="A160" s="471"/>
      <c r="B160" s="472" t="s">
        <v>404</v>
      </c>
      <c r="C160" s="473"/>
      <c r="D160" s="474"/>
      <c r="E160" s="475"/>
      <c r="F160" s="475"/>
    </row>
    <row r="161" spans="1:6" ht="15" customHeight="1">
      <c r="A161" s="471"/>
      <c r="B161" s="472" t="s">
        <v>405</v>
      </c>
      <c r="C161" s="473"/>
      <c r="D161" s="474"/>
      <c r="E161" s="475"/>
      <c r="F161" s="475"/>
    </row>
    <row r="162" spans="1:6" ht="15" customHeight="1">
      <c r="A162" s="471" t="s">
        <v>112</v>
      </c>
      <c r="B162" s="11" t="s">
        <v>406</v>
      </c>
      <c r="C162" s="473">
        <v>46</v>
      </c>
      <c r="D162" s="474" t="s">
        <v>31</v>
      </c>
      <c r="E162" s="475"/>
      <c r="F162" s="475">
        <f>E162*C162</f>
        <v>0</v>
      </c>
    </row>
    <row r="163" spans="1:6" ht="15" customHeight="1">
      <c r="A163" s="186"/>
      <c r="B163" s="451"/>
      <c r="C163" s="470"/>
      <c r="D163" s="445"/>
      <c r="E163" s="444"/>
      <c r="F163" s="444"/>
    </row>
    <row r="164" spans="1:6" ht="15" customHeight="1">
      <c r="A164" s="25"/>
      <c r="B164" s="438" t="s">
        <v>407</v>
      </c>
      <c r="C164" s="441"/>
      <c r="D164" s="445"/>
      <c r="E164" s="444"/>
      <c r="F164" s="459"/>
    </row>
    <row r="165" spans="1:6" ht="15" customHeight="1">
      <c r="A165" s="25"/>
      <c r="B165" s="438" t="s">
        <v>408</v>
      </c>
      <c r="C165" s="441"/>
      <c r="D165" s="445"/>
      <c r="E165" s="444"/>
      <c r="F165" s="459"/>
    </row>
    <row r="166" spans="1:6" ht="15" customHeight="1">
      <c r="A166" s="25" t="s">
        <v>114</v>
      </c>
      <c r="B166" s="439" t="s">
        <v>409</v>
      </c>
      <c r="C166" s="441">
        <v>52</v>
      </c>
      <c r="D166" s="445" t="s">
        <v>20</v>
      </c>
      <c r="E166" s="444"/>
      <c r="F166" s="436">
        <f t="shared" ref="F166:F171" si="2">+C166*E166</f>
        <v>0</v>
      </c>
    </row>
    <row r="167" spans="1:6" ht="15" customHeight="1">
      <c r="A167" s="25"/>
      <c r="B167" s="26"/>
      <c r="C167" s="441"/>
      <c r="D167" s="445"/>
      <c r="E167" s="444"/>
      <c r="F167" s="436">
        <f t="shared" si="2"/>
        <v>0</v>
      </c>
    </row>
    <row r="168" spans="1:6" ht="15" customHeight="1">
      <c r="A168" s="25" t="s">
        <v>116</v>
      </c>
      <c r="B168" s="26" t="s">
        <v>410</v>
      </c>
      <c r="C168" s="441">
        <v>21</v>
      </c>
      <c r="D168" s="445" t="s">
        <v>20</v>
      </c>
      <c r="E168" s="444"/>
      <c r="F168" s="436">
        <f t="shared" si="2"/>
        <v>0</v>
      </c>
    </row>
    <row r="169" spans="1:6" ht="15" customHeight="1">
      <c r="A169" s="25"/>
      <c r="B169" s="26"/>
      <c r="C169" s="441"/>
      <c r="D169" s="445"/>
      <c r="E169" s="444"/>
      <c r="F169" s="436">
        <f t="shared" si="2"/>
        <v>0</v>
      </c>
    </row>
    <row r="170" spans="1:6" ht="15" customHeight="1">
      <c r="A170" s="25"/>
      <c r="B170" s="438" t="s">
        <v>407</v>
      </c>
      <c r="C170" s="441"/>
      <c r="D170" s="445"/>
      <c r="E170" s="444"/>
      <c r="F170" s="436">
        <f t="shared" si="2"/>
        <v>0</v>
      </c>
    </row>
    <row r="171" spans="1:6" ht="15" customHeight="1">
      <c r="A171" s="25" t="s">
        <v>118</v>
      </c>
      <c r="B171" s="439" t="s">
        <v>411</v>
      </c>
      <c r="C171" s="441">
        <v>37</v>
      </c>
      <c r="D171" s="445" t="s">
        <v>31</v>
      </c>
      <c r="E171" s="444"/>
      <c r="F171" s="436">
        <f t="shared" si="2"/>
        <v>0</v>
      </c>
    </row>
    <row r="172" spans="1:6" ht="15" customHeight="1">
      <c r="A172" s="25"/>
      <c r="B172" s="461"/>
      <c r="C172" s="441"/>
      <c r="D172" s="445"/>
      <c r="E172" s="444"/>
      <c r="F172" s="459"/>
    </row>
    <row r="173" spans="1:6" ht="15" customHeight="1">
      <c r="A173" s="25"/>
      <c r="B173" s="26"/>
      <c r="C173" s="441"/>
      <c r="D173" s="445"/>
      <c r="E173" s="444"/>
      <c r="F173" s="450"/>
    </row>
    <row r="174" spans="1:6" ht="15" customHeight="1">
      <c r="A174" s="25"/>
      <c r="B174" s="114" t="s">
        <v>412</v>
      </c>
      <c r="C174" s="441"/>
      <c r="D174" s="445"/>
      <c r="E174" s="444"/>
      <c r="F174" s="463">
        <f>SUM(F166:F173)</f>
        <v>0</v>
      </c>
    </row>
    <row r="175" spans="1:6" ht="15" customHeight="1">
      <c r="A175" s="25"/>
      <c r="B175" s="438"/>
      <c r="C175" s="441"/>
      <c r="D175" s="445"/>
      <c r="E175" s="444"/>
      <c r="F175" s="459"/>
    </row>
    <row r="176" spans="1:6" ht="15" customHeight="1">
      <c r="A176" s="25"/>
      <c r="B176" s="26"/>
      <c r="C176" s="441"/>
      <c r="D176" s="445"/>
      <c r="E176" s="444"/>
      <c r="F176" s="459"/>
    </row>
    <row r="177" spans="1:6" ht="15" customHeight="1">
      <c r="A177" s="25"/>
      <c r="B177" s="26"/>
      <c r="C177" s="441"/>
      <c r="D177" s="445"/>
      <c r="E177" s="444"/>
      <c r="F177" s="459"/>
    </row>
    <row r="178" spans="1:6" ht="15" customHeight="1">
      <c r="A178" s="25"/>
      <c r="B178" s="26"/>
      <c r="C178" s="441"/>
      <c r="D178" s="445"/>
      <c r="E178" s="444"/>
      <c r="F178" s="459"/>
    </row>
    <row r="179" spans="1:6" ht="15" customHeight="1">
      <c r="A179" s="25"/>
      <c r="B179" s="26"/>
      <c r="C179" s="441"/>
      <c r="D179" s="445"/>
      <c r="E179" s="444"/>
      <c r="F179" s="459"/>
    </row>
    <row r="180" spans="1:6" ht="15" customHeight="1">
      <c r="A180" s="25"/>
      <c r="B180" s="26"/>
      <c r="C180" s="441"/>
      <c r="D180" s="445"/>
      <c r="E180" s="444"/>
      <c r="F180" s="459"/>
    </row>
    <row r="181" spans="1:6" ht="15" customHeight="1">
      <c r="A181" s="25"/>
      <c r="B181" s="26"/>
      <c r="C181" s="441"/>
      <c r="D181" s="445"/>
      <c r="E181" s="444"/>
      <c r="F181" s="459"/>
    </row>
    <row r="182" spans="1:6" ht="15" customHeight="1">
      <c r="A182" s="25"/>
      <c r="B182" s="26"/>
      <c r="C182" s="441"/>
      <c r="D182" s="445"/>
      <c r="E182" s="444"/>
      <c r="F182" s="459"/>
    </row>
    <row r="183" spans="1:6" ht="15" customHeight="1">
      <c r="A183" s="25"/>
      <c r="B183" s="26"/>
      <c r="C183" s="441"/>
      <c r="D183" s="445"/>
      <c r="E183" s="444"/>
      <c r="F183" s="459"/>
    </row>
    <row r="184" spans="1:6" ht="15" customHeight="1">
      <c r="A184" s="476"/>
      <c r="B184" s="477"/>
      <c r="C184" s="478"/>
      <c r="D184" s="479"/>
      <c r="E184" s="480"/>
      <c r="F184" s="481"/>
    </row>
    <row r="185" spans="1:6" ht="15" customHeight="1">
      <c r="A185" s="25"/>
      <c r="B185" s="26"/>
      <c r="C185" s="441"/>
      <c r="D185" s="445"/>
      <c r="E185" s="444"/>
      <c r="F185" s="459"/>
    </row>
    <row r="186" spans="1:6" ht="15" customHeight="1">
      <c r="A186" s="25"/>
      <c r="B186" s="451" t="s">
        <v>413</v>
      </c>
      <c r="C186" s="441"/>
      <c r="D186" s="445"/>
      <c r="E186" s="444"/>
      <c r="F186" s="459"/>
    </row>
    <row r="187" spans="1:6" ht="15" customHeight="1">
      <c r="A187" s="25"/>
      <c r="B187" s="451"/>
      <c r="C187" s="441"/>
      <c r="D187" s="445"/>
      <c r="E187" s="444"/>
      <c r="F187" s="459"/>
    </row>
    <row r="188" spans="1:6" ht="15" customHeight="1">
      <c r="A188" s="25"/>
      <c r="B188" s="438" t="s">
        <v>414</v>
      </c>
      <c r="C188" s="441"/>
      <c r="D188" s="445"/>
      <c r="E188" s="444"/>
      <c r="F188" s="459"/>
    </row>
    <row r="189" spans="1:6" ht="15" customHeight="1">
      <c r="A189" s="25"/>
      <c r="B189" s="461" t="s">
        <v>415</v>
      </c>
      <c r="C189" s="441"/>
      <c r="D189" s="445"/>
      <c r="E189" s="444"/>
      <c r="F189" s="459"/>
    </row>
    <row r="190" spans="1:6" ht="15" customHeight="1">
      <c r="A190" s="25"/>
      <c r="B190" s="461"/>
      <c r="C190" s="441"/>
      <c r="D190" s="445"/>
      <c r="E190" s="444"/>
      <c r="F190" s="459"/>
    </row>
    <row r="191" spans="1:6" ht="15" customHeight="1">
      <c r="A191" s="25" t="s">
        <v>86</v>
      </c>
      <c r="B191" s="26" t="s">
        <v>416</v>
      </c>
      <c r="C191" s="441">
        <v>5</v>
      </c>
      <c r="D191" s="445" t="s">
        <v>417</v>
      </c>
      <c r="E191" s="444"/>
      <c r="F191" s="436">
        <f>+C191*E191</f>
        <v>0</v>
      </c>
    </row>
    <row r="192" spans="1:6" ht="15" customHeight="1">
      <c r="A192" s="25"/>
      <c r="B192" s="26"/>
      <c r="C192" s="482"/>
      <c r="D192" s="445"/>
      <c r="E192" s="444"/>
      <c r="F192" s="436">
        <f>+C192*E192</f>
        <v>0</v>
      </c>
    </row>
    <row r="193" spans="1:6" ht="15" customHeight="1">
      <c r="A193" s="25" t="s">
        <v>90</v>
      </c>
      <c r="B193" s="26" t="s">
        <v>418</v>
      </c>
      <c r="C193" s="441">
        <v>1</v>
      </c>
      <c r="D193" s="445" t="s">
        <v>417</v>
      </c>
      <c r="E193" s="444"/>
      <c r="F193" s="436">
        <f>+C193*E193</f>
        <v>0</v>
      </c>
    </row>
    <row r="194" spans="1:6" ht="15" customHeight="1">
      <c r="A194" s="25"/>
      <c r="B194" s="26"/>
      <c r="C194" s="482"/>
      <c r="D194" s="445"/>
      <c r="E194" s="444"/>
      <c r="F194" s="436">
        <f>+C194*E194</f>
        <v>0</v>
      </c>
    </row>
    <row r="195" spans="1:6" ht="15" customHeight="1">
      <c r="A195" s="25" t="s">
        <v>92</v>
      </c>
      <c r="B195" s="26" t="s">
        <v>419</v>
      </c>
      <c r="C195" s="441">
        <v>4</v>
      </c>
      <c r="D195" s="445" t="s">
        <v>417</v>
      </c>
      <c r="E195" s="444"/>
      <c r="F195" s="436">
        <f>+C195*E195</f>
        <v>0</v>
      </c>
    </row>
    <row r="196" spans="1:6" ht="15" customHeight="1">
      <c r="A196" s="25"/>
      <c r="B196" s="26"/>
      <c r="C196" s="482"/>
      <c r="D196" s="445"/>
      <c r="E196" s="444"/>
      <c r="F196" s="436"/>
    </row>
    <row r="197" spans="1:6" ht="15" customHeight="1">
      <c r="A197" s="25"/>
      <c r="B197" s="26"/>
      <c r="C197" s="441"/>
      <c r="D197" s="445"/>
      <c r="E197" s="444"/>
      <c r="F197" s="436"/>
    </row>
    <row r="198" spans="1:6" ht="15" customHeight="1">
      <c r="A198" s="25"/>
      <c r="B198" s="26"/>
      <c r="C198" s="441"/>
      <c r="D198" s="445"/>
      <c r="E198" s="444"/>
      <c r="F198" s="436"/>
    </row>
    <row r="199" spans="1:6" ht="15" customHeight="1">
      <c r="A199" s="25"/>
      <c r="B199" s="26"/>
      <c r="C199" s="441"/>
      <c r="D199" s="445"/>
      <c r="E199" s="444"/>
      <c r="F199" s="436"/>
    </row>
    <row r="200" spans="1:6" ht="15" customHeight="1">
      <c r="A200" s="25"/>
      <c r="B200" s="26"/>
      <c r="C200" s="441"/>
      <c r="D200" s="445"/>
      <c r="E200" s="444"/>
      <c r="F200" s="436"/>
    </row>
    <row r="201" spans="1:6" ht="15" customHeight="1">
      <c r="A201" s="25"/>
      <c r="B201" s="26"/>
      <c r="C201" s="441"/>
      <c r="D201" s="445"/>
      <c r="E201" s="444"/>
      <c r="F201" s="436"/>
    </row>
    <row r="202" spans="1:6" ht="15" customHeight="1">
      <c r="A202" s="25"/>
      <c r="B202" s="26"/>
      <c r="C202" s="441"/>
      <c r="D202" s="445"/>
      <c r="E202" s="444"/>
      <c r="F202" s="436"/>
    </row>
    <row r="203" spans="1:6" ht="15" customHeight="1">
      <c r="A203" s="25"/>
      <c r="B203" s="181" t="s">
        <v>420</v>
      </c>
      <c r="C203" s="441"/>
      <c r="D203" s="445"/>
      <c r="E203" s="444"/>
      <c r="F203" s="436"/>
    </row>
    <row r="204" spans="1:6" ht="43.9" customHeight="1">
      <c r="A204" s="25" t="s">
        <v>100</v>
      </c>
      <c r="B204" s="32" t="s">
        <v>421</v>
      </c>
      <c r="C204" s="441">
        <v>5</v>
      </c>
      <c r="D204" s="445" t="s">
        <v>417</v>
      </c>
      <c r="E204" s="444"/>
      <c r="F204" s="436">
        <f>+C204*E204</f>
        <v>0</v>
      </c>
    </row>
    <row r="205" spans="1:6" ht="15" customHeight="1">
      <c r="A205" s="25"/>
      <c r="B205" s="26"/>
      <c r="C205" s="441"/>
      <c r="D205" s="445"/>
      <c r="E205" s="444"/>
      <c r="F205" s="436">
        <f>+C205*E205</f>
        <v>0</v>
      </c>
    </row>
    <row r="206" spans="1:6" ht="15" customHeight="1">
      <c r="A206" s="25" t="s">
        <v>103</v>
      </c>
      <c r="B206" s="26" t="s">
        <v>422</v>
      </c>
      <c r="C206" s="441">
        <v>1</v>
      </c>
      <c r="D206" s="445" t="s">
        <v>417</v>
      </c>
      <c r="E206" s="444"/>
      <c r="F206" s="436">
        <f>+C206*E206</f>
        <v>0</v>
      </c>
    </row>
    <row r="207" spans="1:6" ht="15" customHeight="1">
      <c r="A207" s="25"/>
      <c r="B207" s="26"/>
      <c r="C207" s="441"/>
      <c r="D207" s="445"/>
      <c r="E207" s="444"/>
      <c r="F207" s="436"/>
    </row>
    <row r="208" spans="1:6" ht="15" customHeight="1">
      <c r="A208" s="25" t="s">
        <v>108</v>
      </c>
      <c r="B208" s="26" t="s">
        <v>423</v>
      </c>
      <c r="C208" s="441">
        <v>4</v>
      </c>
      <c r="D208" s="445" t="s">
        <v>417</v>
      </c>
      <c r="E208" s="444"/>
      <c r="F208" s="436">
        <f>+C208*E208</f>
        <v>0</v>
      </c>
    </row>
    <row r="209" spans="1:6" ht="15" customHeight="1">
      <c r="A209" s="25"/>
      <c r="B209" s="26"/>
      <c r="C209" s="441"/>
      <c r="D209" s="445"/>
      <c r="E209" s="444"/>
      <c r="F209" s="436">
        <f>+C209*E209</f>
        <v>0</v>
      </c>
    </row>
    <row r="210" spans="1:6" ht="15" customHeight="1">
      <c r="A210" s="25" t="s">
        <v>112</v>
      </c>
      <c r="B210" s="26" t="s">
        <v>424</v>
      </c>
      <c r="C210" s="441">
        <v>1</v>
      </c>
      <c r="D210" s="445" t="s">
        <v>417</v>
      </c>
      <c r="E210" s="444"/>
      <c r="F210" s="436">
        <f>+C210*E210</f>
        <v>0</v>
      </c>
    </row>
    <row r="211" spans="1:6" ht="15" customHeight="1">
      <c r="A211" s="25"/>
      <c r="B211" s="26"/>
      <c r="C211" s="441"/>
      <c r="D211" s="445"/>
      <c r="E211" s="444"/>
      <c r="F211" s="450"/>
    </row>
    <row r="212" spans="1:6" ht="15" customHeight="1">
      <c r="A212" s="25"/>
      <c r="B212" s="30" t="s">
        <v>425</v>
      </c>
      <c r="C212" s="441"/>
      <c r="D212" s="445"/>
      <c r="E212" s="444"/>
      <c r="F212" s="463">
        <f>SUM(F186:F211)</f>
        <v>0</v>
      </c>
    </row>
    <row r="213" spans="1:6" ht="15" customHeight="1">
      <c r="A213" s="25"/>
      <c r="B213" s="26"/>
      <c r="C213" s="441"/>
      <c r="D213" s="445"/>
      <c r="E213" s="444"/>
      <c r="F213" s="459"/>
    </row>
    <row r="214" spans="1:6" ht="15" customHeight="1">
      <c r="A214" s="25"/>
      <c r="B214" s="26"/>
      <c r="C214" s="441"/>
      <c r="D214" s="445"/>
      <c r="E214" s="444"/>
      <c r="F214" s="459"/>
    </row>
    <row r="215" spans="1:6" ht="15" customHeight="1">
      <c r="A215" s="25"/>
      <c r="B215" s="26"/>
      <c r="C215" s="441"/>
      <c r="D215" s="445"/>
      <c r="E215" s="444"/>
      <c r="F215" s="459"/>
    </row>
    <row r="216" spans="1:6" ht="15" customHeight="1">
      <c r="A216" s="25"/>
      <c r="B216" s="26"/>
      <c r="C216" s="441"/>
      <c r="D216" s="445"/>
      <c r="E216" s="444"/>
      <c r="F216" s="459"/>
    </row>
    <row r="217" spans="1:6" ht="15" customHeight="1">
      <c r="A217" s="25"/>
      <c r="B217" s="26"/>
      <c r="C217" s="441"/>
      <c r="D217" s="445"/>
      <c r="E217" s="444"/>
      <c r="F217" s="459"/>
    </row>
    <row r="218" spans="1:6" ht="15" customHeight="1">
      <c r="A218" s="25"/>
      <c r="B218" s="483" t="s">
        <v>426</v>
      </c>
      <c r="C218" s="441"/>
      <c r="D218" s="445"/>
      <c r="E218" s="444"/>
      <c r="F218" s="459"/>
    </row>
    <row r="219" spans="1:6" ht="15" customHeight="1">
      <c r="A219" s="25"/>
      <c r="B219" s="461" t="s">
        <v>427</v>
      </c>
      <c r="C219" s="441"/>
      <c r="D219" s="445"/>
      <c r="E219" s="444"/>
      <c r="F219" s="459"/>
    </row>
    <row r="220" spans="1:6" ht="15" customHeight="1">
      <c r="A220" s="25"/>
      <c r="B220" s="26"/>
      <c r="C220" s="441"/>
      <c r="D220" s="445"/>
      <c r="E220" s="444"/>
      <c r="F220" s="459"/>
    </row>
    <row r="221" spans="1:6" ht="15" customHeight="1">
      <c r="A221" s="25" t="s">
        <v>114</v>
      </c>
      <c r="B221" s="26" t="s">
        <v>428</v>
      </c>
      <c r="C221" s="441">
        <v>3</v>
      </c>
      <c r="D221" s="445" t="s">
        <v>417</v>
      </c>
      <c r="E221" s="444"/>
      <c r="F221" s="436">
        <f t="shared" ref="F221:F231" si="3">+C221*E221</f>
        <v>0</v>
      </c>
    </row>
    <row r="222" spans="1:6" ht="15" customHeight="1">
      <c r="A222" s="25"/>
      <c r="B222" s="26"/>
      <c r="C222" s="441"/>
      <c r="D222" s="445"/>
      <c r="E222" s="444"/>
      <c r="F222" s="436">
        <f t="shared" si="3"/>
        <v>0</v>
      </c>
    </row>
    <row r="223" spans="1:6" ht="15" customHeight="1">
      <c r="A223" s="25" t="s">
        <v>116</v>
      </c>
      <c r="B223" s="26" t="s">
        <v>429</v>
      </c>
      <c r="C223" s="441">
        <v>2</v>
      </c>
      <c r="D223" s="445" t="s">
        <v>417</v>
      </c>
      <c r="E223" s="444"/>
      <c r="F223" s="436">
        <f t="shared" si="3"/>
        <v>0</v>
      </c>
    </row>
    <row r="224" spans="1:6" ht="15" customHeight="1">
      <c r="A224" s="25"/>
      <c r="B224" s="26"/>
      <c r="C224" s="441"/>
      <c r="D224" s="445"/>
      <c r="E224" s="444"/>
      <c r="F224" s="436">
        <f t="shared" si="3"/>
        <v>0</v>
      </c>
    </row>
    <row r="225" spans="1:6" ht="15" customHeight="1">
      <c r="A225" s="25" t="s">
        <v>118</v>
      </c>
      <c r="B225" s="26" t="s">
        <v>430</v>
      </c>
      <c r="C225" s="441">
        <v>2</v>
      </c>
      <c r="D225" s="445" t="s">
        <v>417</v>
      </c>
      <c r="E225" s="444"/>
      <c r="F225" s="436">
        <f t="shared" si="3"/>
        <v>0</v>
      </c>
    </row>
    <row r="226" spans="1:6" ht="15" customHeight="1">
      <c r="A226" s="25"/>
      <c r="B226" s="26"/>
      <c r="C226" s="441"/>
      <c r="D226" s="445"/>
      <c r="E226" s="444"/>
      <c r="F226" s="436">
        <f t="shared" si="3"/>
        <v>0</v>
      </c>
    </row>
    <row r="227" spans="1:6" ht="15" customHeight="1">
      <c r="A227" s="25" t="s">
        <v>276</v>
      </c>
      <c r="B227" s="26" t="s">
        <v>431</v>
      </c>
      <c r="C227" s="441">
        <v>2</v>
      </c>
      <c r="D227" s="445" t="s">
        <v>417</v>
      </c>
      <c r="E227" s="444"/>
      <c r="F227" s="436">
        <f t="shared" si="3"/>
        <v>0</v>
      </c>
    </row>
    <row r="228" spans="1:6" ht="15" customHeight="1">
      <c r="A228" s="25"/>
      <c r="B228" s="26"/>
      <c r="C228" s="441"/>
      <c r="D228" s="445"/>
      <c r="E228" s="444"/>
      <c r="F228" s="436">
        <f t="shared" si="3"/>
        <v>0</v>
      </c>
    </row>
    <row r="229" spans="1:6" ht="15" customHeight="1">
      <c r="A229" s="25" t="s">
        <v>279</v>
      </c>
      <c r="B229" s="26" t="s">
        <v>432</v>
      </c>
      <c r="C229" s="441">
        <v>1</v>
      </c>
      <c r="D229" s="445" t="s">
        <v>417</v>
      </c>
      <c r="E229" s="444"/>
      <c r="F229" s="436">
        <f t="shared" si="3"/>
        <v>0</v>
      </c>
    </row>
    <row r="230" spans="1:6" ht="15" customHeight="1">
      <c r="A230" s="25"/>
      <c r="B230" s="26"/>
      <c r="C230" s="441"/>
      <c r="D230" s="445"/>
      <c r="E230" s="444"/>
      <c r="F230" s="436">
        <f t="shared" si="3"/>
        <v>0</v>
      </c>
    </row>
    <row r="231" spans="1:6" ht="15" customHeight="1">
      <c r="A231" s="25" t="s">
        <v>282</v>
      </c>
      <c r="B231" s="26" t="s">
        <v>433</v>
      </c>
      <c r="C231" s="441"/>
      <c r="D231" s="445" t="s">
        <v>417</v>
      </c>
      <c r="E231" s="444"/>
      <c r="F231" s="436">
        <f t="shared" si="3"/>
        <v>0</v>
      </c>
    </row>
    <row r="232" spans="1:6" ht="15" customHeight="1">
      <c r="A232" s="25"/>
      <c r="B232" s="26"/>
      <c r="C232" s="441"/>
      <c r="D232" s="445"/>
      <c r="E232" s="444"/>
      <c r="F232" s="459"/>
    </row>
    <row r="233" spans="1:6" ht="63" customHeight="1">
      <c r="A233" s="25" t="s">
        <v>284</v>
      </c>
      <c r="B233" s="32" t="s">
        <v>434</v>
      </c>
      <c r="C233" s="441"/>
      <c r="D233" s="445" t="s">
        <v>135</v>
      </c>
      <c r="E233" s="444"/>
      <c r="F233" s="459">
        <v>1765</v>
      </c>
    </row>
    <row r="234" spans="1:6" ht="15" customHeight="1">
      <c r="A234" s="25"/>
      <c r="B234" s="26"/>
      <c r="C234" s="441"/>
      <c r="D234" s="445"/>
      <c r="E234" s="444"/>
      <c r="F234" s="459"/>
    </row>
    <row r="235" spans="1:6" ht="15" customHeight="1">
      <c r="A235" s="25" t="s">
        <v>286</v>
      </c>
      <c r="B235" s="26" t="s">
        <v>435</v>
      </c>
      <c r="C235" s="441"/>
      <c r="D235" s="484">
        <v>0.25</v>
      </c>
      <c r="E235" s="444"/>
      <c r="F235" s="459">
        <f>0.25*F233</f>
        <v>441.25</v>
      </c>
    </row>
    <row r="236" spans="1:6" ht="15" customHeight="1">
      <c r="A236" s="25"/>
      <c r="B236" s="26"/>
      <c r="C236" s="441"/>
      <c r="D236" s="484"/>
      <c r="E236" s="444"/>
      <c r="F236" s="459"/>
    </row>
    <row r="237" spans="1:6" ht="15" customHeight="1">
      <c r="A237" s="25"/>
      <c r="B237" s="26"/>
      <c r="C237" s="441"/>
      <c r="D237" s="445"/>
      <c r="E237" s="444"/>
      <c r="F237" s="485"/>
    </row>
    <row r="238" spans="1:6" ht="15" customHeight="1">
      <c r="A238" s="25"/>
      <c r="B238" s="114" t="s">
        <v>436</v>
      </c>
      <c r="C238" s="470"/>
      <c r="D238" s="445"/>
      <c r="E238" s="444"/>
      <c r="F238" s="463">
        <f>SUM(F221:F237)</f>
        <v>2206.25</v>
      </c>
    </row>
    <row r="239" spans="1:6" ht="15" customHeight="1">
      <c r="A239" s="25"/>
      <c r="B239" s="114"/>
      <c r="C239" s="470"/>
      <c r="D239" s="445"/>
      <c r="E239" s="444"/>
      <c r="F239" s="459"/>
    </row>
    <row r="240" spans="1:6" ht="15" customHeight="1">
      <c r="A240" s="476"/>
      <c r="B240" s="486"/>
      <c r="C240" s="487"/>
      <c r="D240" s="479"/>
      <c r="E240" s="480"/>
      <c r="F240" s="481"/>
    </row>
    <row r="241" spans="1:6" ht="15" customHeight="1">
      <c r="A241" s="25"/>
      <c r="B241" s="114"/>
      <c r="C241" s="470"/>
      <c r="D241" s="445"/>
      <c r="E241" s="444"/>
      <c r="F241" s="459"/>
    </row>
    <row r="242" spans="1:6" ht="15" customHeight="1">
      <c r="A242" s="25"/>
      <c r="B242" s="181" t="s">
        <v>437</v>
      </c>
      <c r="C242" s="441"/>
      <c r="D242" s="445"/>
      <c r="E242" s="444"/>
      <c r="F242" s="459"/>
    </row>
    <row r="243" spans="1:6" ht="44.1" customHeight="1">
      <c r="A243" s="25" t="s">
        <v>86</v>
      </c>
      <c r="B243" s="488" t="s">
        <v>438</v>
      </c>
      <c r="C243" s="441"/>
      <c r="D243" s="445" t="s">
        <v>135</v>
      </c>
      <c r="E243" s="444"/>
      <c r="F243" s="459">
        <v>5300</v>
      </c>
    </row>
    <row r="244" spans="1:6" ht="15" customHeight="1">
      <c r="A244" s="25"/>
      <c r="B244" s="26"/>
      <c r="C244" s="441"/>
      <c r="D244" s="445"/>
      <c r="E244" s="444"/>
      <c r="F244" s="459"/>
    </row>
    <row r="245" spans="1:6" ht="15" customHeight="1">
      <c r="A245" s="25" t="s">
        <v>90</v>
      </c>
      <c r="B245" s="26" t="s">
        <v>435</v>
      </c>
      <c r="C245" s="441"/>
      <c r="D245" s="484">
        <v>0.25</v>
      </c>
      <c r="E245" s="444"/>
      <c r="F245" s="459">
        <f>0.25*F243</f>
        <v>1325</v>
      </c>
    </row>
    <row r="246" spans="1:6" ht="15" customHeight="1">
      <c r="A246" s="25"/>
      <c r="B246" s="26"/>
      <c r="C246" s="441"/>
      <c r="D246" s="445"/>
      <c r="E246" s="444"/>
      <c r="F246" s="459"/>
    </row>
    <row r="247" spans="1:6" ht="15" customHeight="1">
      <c r="A247" s="25"/>
      <c r="B247" s="26"/>
      <c r="C247" s="441"/>
      <c r="D247" s="445"/>
      <c r="E247" s="444"/>
      <c r="F247" s="485"/>
    </row>
    <row r="248" spans="1:6" ht="15" customHeight="1">
      <c r="A248" s="25"/>
      <c r="B248" s="30" t="s">
        <v>439</v>
      </c>
      <c r="C248" s="441"/>
      <c r="D248" s="445"/>
      <c r="E248" s="444"/>
      <c r="F248" s="463">
        <f>SUM(F243:F247)</f>
        <v>6625</v>
      </c>
    </row>
    <row r="249" spans="1:6" ht="15" customHeight="1">
      <c r="A249" s="25"/>
      <c r="B249" s="26"/>
      <c r="C249" s="441"/>
      <c r="D249" s="445"/>
      <c r="E249" s="444"/>
      <c r="F249" s="459"/>
    </row>
    <row r="250" spans="1:6" ht="15" customHeight="1">
      <c r="A250" s="25"/>
      <c r="B250" s="460" t="s">
        <v>440</v>
      </c>
      <c r="C250" s="441"/>
      <c r="D250" s="445"/>
      <c r="E250" s="444"/>
      <c r="F250" s="459"/>
    </row>
    <row r="251" spans="1:6" ht="15" customHeight="1">
      <c r="A251" s="25"/>
      <c r="B251" s="181" t="s">
        <v>441</v>
      </c>
      <c r="C251" s="441"/>
      <c r="D251" s="445"/>
      <c r="E251" s="444"/>
      <c r="F251" s="459"/>
    </row>
    <row r="252" spans="1:6" ht="15" customHeight="1">
      <c r="A252" s="25"/>
      <c r="B252" s="460" t="s">
        <v>442</v>
      </c>
      <c r="C252" s="441"/>
      <c r="D252" s="445"/>
      <c r="E252" s="444"/>
      <c r="F252" s="459"/>
    </row>
    <row r="253" spans="1:6" ht="15" customHeight="1">
      <c r="A253" s="489"/>
      <c r="B253" s="460" t="s">
        <v>443</v>
      </c>
      <c r="C253" s="441"/>
      <c r="D253" s="445"/>
      <c r="E253" s="444"/>
      <c r="F253" s="459"/>
    </row>
    <row r="254" spans="1:6" ht="15" customHeight="1">
      <c r="A254" s="25" t="s">
        <v>92</v>
      </c>
      <c r="B254" s="439" t="s">
        <v>444</v>
      </c>
      <c r="C254" s="441">
        <v>398</v>
      </c>
      <c r="D254" s="445" t="s">
        <v>20</v>
      </c>
      <c r="E254" s="444"/>
      <c r="F254" s="436">
        <f>+C254*E254</f>
        <v>0</v>
      </c>
    </row>
    <row r="255" spans="1:6" ht="15" customHeight="1">
      <c r="A255" s="25"/>
      <c r="B255" s="26"/>
      <c r="C255" s="441"/>
      <c r="D255" s="445"/>
      <c r="E255" s="444"/>
      <c r="F255" s="436"/>
    </row>
    <row r="256" spans="1:6" ht="15" customHeight="1">
      <c r="A256" s="25"/>
      <c r="B256" s="460" t="s">
        <v>445</v>
      </c>
      <c r="C256" s="441"/>
      <c r="D256" s="445"/>
      <c r="E256" s="444"/>
      <c r="F256" s="436"/>
    </row>
    <row r="257" spans="1:6" ht="15" customHeight="1">
      <c r="A257" s="25"/>
      <c r="B257" s="438" t="s">
        <v>446</v>
      </c>
      <c r="C257" s="441"/>
      <c r="D257" s="445"/>
      <c r="E257" s="444"/>
      <c r="F257" s="436"/>
    </row>
    <row r="258" spans="1:6" ht="15" customHeight="1">
      <c r="A258" s="25"/>
      <c r="B258" s="438" t="s">
        <v>447</v>
      </c>
      <c r="C258" s="441"/>
      <c r="D258" s="445"/>
      <c r="E258" s="444"/>
      <c r="F258" s="436"/>
    </row>
    <row r="259" spans="1:6" ht="15" customHeight="1">
      <c r="A259" s="25"/>
      <c r="B259" s="438" t="s">
        <v>448</v>
      </c>
      <c r="C259" s="441"/>
      <c r="D259" s="445"/>
      <c r="E259" s="444"/>
      <c r="F259" s="436"/>
    </row>
    <row r="260" spans="1:6" ht="15" customHeight="1">
      <c r="A260" s="25"/>
      <c r="B260" s="438" t="s">
        <v>449</v>
      </c>
      <c r="C260" s="441"/>
      <c r="D260" s="445"/>
      <c r="E260" s="444"/>
      <c r="F260" s="436"/>
    </row>
    <row r="261" spans="1:6" ht="15" customHeight="1">
      <c r="A261" s="25"/>
      <c r="B261" s="26"/>
      <c r="C261" s="441"/>
      <c r="D261" s="445"/>
      <c r="E261" s="444"/>
      <c r="F261" s="436"/>
    </row>
    <row r="262" spans="1:6" ht="15" customHeight="1">
      <c r="A262" s="25" t="s">
        <v>94</v>
      </c>
      <c r="B262" s="439" t="s">
        <v>450</v>
      </c>
      <c r="C262" s="441">
        <v>52</v>
      </c>
      <c r="D262" s="445" t="s">
        <v>20</v>
      </c>
      <c r="E262" s="444"/>
      <c r="F262" s="436">
        <f>+C262*E262</f>
        <v>0</v>
      </c>
    </row>
    <row r="263" spans="1:6" ht="15" customHeight="1">
      <c r="A263" s="25"/>
      <c r="B263" s="490"/>
      <c r="C263" s="441"/>
      <c r="D263" s="445"/>
      <c r="E263" s="444"/>
      <c r="F263" s="436"/>
    </row>
    <row r="264" spans="1:6" ht="15" customHeight="1">
      <c r="A264" s="25"/>
      <c r="B264" s="460" t="s">
        <v>451</v>
      </c>
      <c r="C264" s="441"/>
      <c r="D264" s="445"/>
      <c r="E264" s="444"/>
      <c r="F264" s="436"/>
    </row>
    <row r="265" spans="1:6" ht="15" customHeight="1">
      <c r="A265" s="25"/>
      <c r="B265" s="460" t="s">
        <v>452</v>
      </c>
      <c r="C265" s="441"/>
      <c r="D265" s="445"/>
      <c r="E265" s="444"/>
      <c r="F265" s="436"/>
    </row>
    <row r="266" spans="1:6" ht="15" customHeight="1">
      <c r="A266" s="25"/>
      <c r="B266" s="460" t="s">
        <v>453</v>
      </c>
      <c r="C266" s="441"/>
      <c r="D266" s="445"/>
      <c r="E266" s="444"/>
      <c r="F266" s="436"/>
    </row>
    <row r="267" spans="1:6" ht="15" customHeight="1">
      <c r="A267" s="25" t="s">
        <v>96</v>
      </c>
      <c r="B267" s="439" t="s">
        <v>454</v>
      </c>
      <c r="C267" s="441">
        <v>54</v>
      </c>
      <c r="D267" s="445" t="s">
        <v>20</v>
      </c>
      <c r="E267" s="444"/>
      <c r="F267" s="436">
        <f>+C267*E267</f>
        <v>0</v>
      </c>
    </row>
    <row r="268" spans="1:6" ht="15" customHeight="1">
      <c r="A268" s="25"/>
      <c r="B268" s="26"/>
      <c r="C268" s="441"/>
      <c r="D268" s="445"/>
      <c r="E268" s="444"/>
      <c r="F268" s="459"/>
    </row>
    <row r="269" spans="1:6" ht="15" customHeight="1">
      <c r="A269" s="25" t="s">
        <v>325</v>
      </c>
      <c r="B269" s="460" t="s">
        <v>455</v>
      </c>
      <c r="C269" s="441"/>
      <c r="D269" s="445"/>
      <c r="E269" s="444"/>
      <c r="F269" s="459"/>
    </row>
    <row r="270" spans="1:6" ht="15" customHeight="1">
      <c r="A270" s="25"/>
      <c r="B270" s="438" t="s">
        <v>456</v>
      </c>
      <c r="C270" s="441"/>
      <c r="D270" s="445"/>
      <c r="E270" s="444"/>
      <c r="F270" s="459"/>
    </row>
    <row r="271" spans="1:6" ht="28.9" customHeight="1">
      <c r="A271" s="25" t="s">
        <v>98</v>
      </c>
      <c r="B271" s="32" t="s">
        <v>457</v>
      </c>
      <c r="C271" s="441">
        <v>54</v>
      </c>
      <c r="D271" s="445" t="s">
        <v>20</v>
      </c>
      <c r="E271" s="444"/>
      <c r="F271" s="436">
        <f>+C271*E271</f>
        <v>0</v>
      </c>
    </row>
    <row r="272" spans="1:6" ht="15" customHeight="1">
      <c r="A272" s="25"/>
      <c r="B272" s="32"/>
      <c r="C272" s="441"/>
      <c r="D272" s="445"/>
      <c r="E272" s="444"/>
      <c r="F272" s="436"/>
    </row>
    <row r="273" spans="1:6" ht="15" customHeight="1">
      <c r="A273" s="25"/>
      <c r="B273" s="438" t="s">
        <v>456</v>
      </c>
      <c r="C273" s="441"/>
      <c r="D273" s="445"/>
      <c r="E273" s="444"/>
      <c r="F273" s="436"/>
    </row>
    <row r="274" spans="1:6" ht="15" customHeight="1">
      <c r="A274" s="25"/>
      <c r="B274" s="439" t="s">
        <v>325</v>
      </c>
      <c r="C274" s="441"/>
      <c r="D274" s="445"/>
      <c r="E274" s="444"/>
      <c r="F274" s="436"/>
    </row>
    <row r="275" spans="1:6" ht="15" customHeight="1">
      <c r="A275" s="25" t="s">
        <v>100</v>
      </c>
      <c r="B275" s="26" t="s">
        <v>458</v>
      </c>
      <c r="C275" s="441">
        <v>52</v>
      </c>
      <c r="D275" s="445" t="s">
        <v>20</v>
      </c>
      <c r="E275" s="444"/>
      <c r="F275" s="436">
        <f>+C275*E275</f>
        <v>0</v>
      </c>
    </row>
    <row r="276" spans="1:6" ht="15" customHeight="1">
      <c r="A276" s="25"/>
      <c r="B276" s="26"/>
      <c r="C276" s="441"/>
      <c r="D276" s="445"/>
      <c r="E276" s="444"/>
      <c r="F276" s="436"/>
    </row>
    <row r="277" spans="1:6" ht="15" customHeight="1">
      <c r="A277" s="25"/>
      <c r="B277" s="465" t="s">
        <v>440</v>
      </c>
      <c r="C277" s="441"/>
      <c r="D277" s="445"/>
      <c r="E277" s="444"/>
      <c r="F277" s="491"/>
    </row>
    <row r="278" spans="1:6" ht="15" customHeight="1">
      <c r="A278" s="25"/>
      <c r="B278" s="114" t="s">
        <v>459</v>
      </c>
      <c r="C278" s="441"/>
      <c r="D278" s="445"/>
      <c r="E278" s="444"/>
      <c r="F278" s="492">
        <f>SUM(F254:F277)</f>
        <v>0</v>
      </c>
    </row>
    <row r="279" spans="1:6" ht="15" customHeight="1">
      <c r="A279" s="25"/>
      <c r="B279" s="114"/>
      <c r="C279" s="441"/>
      <c r="D279" s="445"/>
      <c r="E279" s="444"/>
      <c r="F279" s="493"/>
    </row>
    <row r="280" spans="1:6" ht="15" customHeight="1">
      <c r="A280" s="25"/>
      <c r="B280" s="451" t="s">
        <v>460</v>
      </c>
      <c r="C280" s="441"/>
      <c r="D280" s="445"/>
      <c r="E280" s="444"/>
      <c r="F280" s="436"/>
    </row>
    <row r="281" spans="1:6" ht="15" customHeight="1">
      <c r="A281" s="25"/>
      <c r="B281" s="461" t="s">
        <v>461</v>
      </c>
      <c r="C281" s="441"/>
      <c r="D281" s="445"/>
      <c r="E281" s="444"/>
      <c r="F281" s="436"/>
    </row>
    <row r="282" spans="1:6" ht="15" customHeight="1">
      <c r="A282" s="25" t="s">
        <v>103</v>
      </c>
      <c r="B282" s="439" t="s">
        <v>462</v>
      </c>
      <c r="C282" s="441">
        <v>2</v>
      </c>
      <c r="D282" s="445" t="s">
        <v>417</v>
      </c>
      <c r="E282" s="444"/>
      <c r="F282" s="436">
        <f>+C282*E282</f>
        <v>0</v>
      </c>
    </row>
    <row r="283" spans="1:6" ht="15" customHeight="1">
      <c r="A283" s="25"/>
      <c r="B283" s="439" t="s">
        <v>325</v>
      </c>
      <c r="C283" s="441"/>
      <c r="D283" s="445"/>
      <c r="E283" s="444"/>
      <c r="F283" s="436"/>
    </row>
    <row r="284" spans="1:6" ht="15" customHeight="1">
      <c r="A284" s="25"/>
      <c r="B284" s="465" t="s">
        <v>463</v>
      </c>
      <c r="C284" s="441"/>
      <c r="D284" s="445"/>
      <c r="E284" s="444"/>
      <c r="F284" s="494">
        <f>SUM(F282:F283)</f>
        <v>0</v>
      </c>
    </row>
    <row r="285" spans="1:6" ht="15" customHeight="1">
      <c r="A285" s="25"/>
      <c r="B285" s="465"/>
      <c r="C285" s="441"/>
      <c r="D285" s="445"/>
      <c r="E285" s="444"/>
      <c r="F285" s="493"/>
    </row>
    <row r="286" spans="1:6" ht="15" customHeight="1">
      <c r="A286" s="25"/>
      <c r="B286" s="451" t="s">
        <v>464</v>
      </c>
      <c r="C286" s="441"/>
      <c r="D286" s="445"/>
      <c r="E286" s="444"/>
      <c r="F286" s="436"/>
    </row>
    <row r="287" spans="1:6" ht="15" customHeight="1">
      <c r="A287" s="25"/>
      <c r="B287" s="438" t="s">
        <v>465</v>
      </c>
      <c r="C287" s="441"/>
      <c r="D287" s="445"/>
      <c r="E287" s="444"/>
      <c r="F287" s="436"/>
    </row>
    <row r="288" spans="1:6" ht="15" customHeight="1">
      <c r="A288" s="443" t="s">
        <v>108</v>
      </c>
      <c r="B288" s="439" t="s">
        <v>466</v>
      </c>
      <c r="C288" s="441">
        <f>+C254</f>
        <v>398</v>
      </c>
      <c r="D288" s="445" t="s">
        <v>20</v>
      </c>
      <c r="E288" s="444"/>
      <c r="F288" s="436">
        <f>+C288*E288</f>
        <v>0</v>
      </c>
    </row>
    <row r="289" spans="1:6" ht="15" customHeight="1">
      <c r="A289" s="25"/>
      <c r="B289" s="26"/>
      <c r="C289" s="441"/>
      <c r="D289" s="445"/>
      <c r="E289" s="444"/>
      <c r="F289" s="436"/>
    </row>
    <row r="290" spans="1:6" ht="15" customHeight="1">
      <c r="A290" s="443" t="s">
        <v>112</v>
      </c>
      <c r="B290" s="439" t="s">
        <v>467</v>
      </c>
      <c r="C290" s="441">
        <f>+C166+C168</f>
        <v>73</v>
      </c>
      <c r="D290" s="445" t="s">
        <v>20</v>
      </c>
      <c r="E290" s="444"/>
      <c r="F290" s="436">
        <f>+C290*E290</f>
        <v>0</v>
      </c>
    </row>
    <row r="291" spans="1:6" ht="15" customHeight="1">
      <c r="A291" s="25"/>
      <c r="B291" s="26"/>
      <c r="C291" s="441"/>
      <c r="D291" s="445"/>
      <c r="E291" s="444"/>
      <c r="F291" s="436"/>
    </row>
    <row r="292" spans="1:6" ht="15" customHeight="1">
      <c r="A292" s="25"/>
      <c r="B292" s="438" t="s">
        <v>468</v>
      </c>
      <c r="C292" s="441"/>
      <c r="D292" s="445"/>
      <c r="E292" s="444"/>
      <c r="F292" s="436"/>
    </row>
    <row r="293" spans="1:6" ht="15" customHeight="1">
      <c r="A293" s="443" t="s">
        <v>325</v>
      </c>
      <c r="B293" s="438" t="s">
        <v>469</v>
      </c>
      <c r="C293" s="441"/>
      <c r="D293" s="445"/>
      <c r="E293" s="444"/>
      <c r="F293" s="436"/>
    </row>
    <row r="294" spans="1:6" ht="15" customHeight="1">
      <c r="A294" s="25" t="s">
        <v>114</v>
      </c>
      <c r="B294" s="439" t="s">
        <v>470</v>
      </c>
      <c r="C294" s="441">
        <v>26</v>
      </c>
      <c r="D294" s="445" t="s">
        <v>20</v>
      </c>
      <c r="E294" s="444"/>
      <c r="F294" s="436">
        <f>+C294*E294</f>
        <v>0</v>
      </c>
    </row>
    <row r="295" spans="1:6" ht="15" customHeight="1">
      <c r="A295" s="25"/>
      <c r="B295" s="439"/>
      <c r="C295" s="495"/>
      <c r="D295" s="445"/>
      <c r="E295" s="444"/>
      <c r="F295" s="459"/>
    </row>
    <row r="296" spans="1:6" ht="15" customHeight="1">
      <c r="A296" s="443"/>
      <c r="B296" s="451" t="s">
        <v>464</v>
      </c>
      <c r="C296" s="495"/>
      <c r="D296" s="445"/>
      <c r="E296" s="444"/>
      <c r="F296" s="485"/>
    </row>
    <row r="297" spans="1:6" ht="15" customHeight="1">
      <c r="A297" s="443"/>
      <c r="B297" s="439" t="s">
        <v>371</v>
      </c>
      <c r="C297" s="495"/>
      <c r="D297" s="445"/>
      <c r="E297" s="444"/>
      <c r="F297" s="463">
        <f>SUM(F288:F296)</f>
        <v>0</v>
      </c>
    </row>
    <row r="298" spans="1:6" ht="15" customHeight="1">
      <c r="A298" s="467"/>
      <c r="B298" s="468"/>
      <c r="C298" s="496"/>
      <c r="D298" s="456"/>
      <c r="E298" s="457"/>
      <c r="F298" s="458"/>
    </row>
    <row r="299" spans="1:6" ht="15" customHeight="1">
      <c r="A299" s="497"/>
      <c r="B299" s="498"/>
      <c r="C299" s="433"/>
      <c r="D299" s="445"/>
      <c r="E299" s="444"/>
      <c r="F299" s="459"/>
    </row>
    <row r="300" spans="1:6" ht="15" customHeight="1">
      <c r="A300" s="499"/>
      <c r="B300" s="500" t="s">
        <v>242</v>
      </c>
      <c r="C300" s="433"/>
      <c r="D300" s="445"/>
      <c r="E300" s="444"/>
      <c r="F300" s="459"/>
    </row>
    <row r="301" spans="1:6" ht="15" customHeight="1">
      <c r="A301" s="499"/>
      <c r="B301" s="501"/>
      <c r="C301" s="433"/>
      <c r="D301" s="445"/>
      <c r="E301" s="444"/>
      <c r="F301" s="459"/>
    </row>
    <row r="302" spans="1:6" ht="15" customHeight="1">
      <c r="A302" s="499" t="s">
        <v>86</v>
      </c>
      <c r="B302" s="502" t="s">
        <v>321</v>
      </c>
      <c r="C302" s="433"/>
      <c r="D302" s="445"/>
      <c r="E302" s="444"/>
      <c r="F302" s="459">
        <f>+F63</f>
        <v>0</v>
      </c>
    </row>
    <row r="303" spans="1:6" ht="15" customHeight="1">
      <c r="A303" s="499"/>
      <c r="B303" s="502"/>
      <c r="C303" s="433"/>
      <c r="D303" s="445"/>
      <c r="E303" s="444"/>
      <c r="F303" s="459"/>
    </row>
    <row r="304" spans="1:6" ht="15" customHeight="1">
      <c r="A304" s="499" t="s">
        <v>90</v>
      </c>
      <c r="B304" s="502" t="s">
        <v>254</v>
      </c>
      <c r="C304" s="433"/>
      <c r="D304" s="445"/>
      <c r="E304" s="444"/>
      <c r="F304" s="459">
        <f>+F92</f>
        <v>0</v>
      </c>
    </row>
    <row r="305" spans="1:6" ht="15" customHeight="1">
      <c r="A305" s="499"/>
      <c r="B305" s="502"/>
      <c r="C305" s="433"/>
      <c r="D305" s="445"/>
      <c r="E305" s="444"/>
      <c r="F305" s="459"/>
    </row>
    <row r="306" spans="1:6" ht="15" customHeight="1">
      <c r="A306" s="499" t="s">
        <v>92</v>
      </c>
      <c r="B306" s="502" t="s">
        <v>353</v>
      </c>
      <c r="C306" s="433"/>
      <c r="D306" s="445"/>
      <c r="E306" s="444"/>
      <c r="F306" s="459">
        <f>+F106</f>
        <v>0</v>
      </c>
    </row>
    <row r="307" spans="1:6" ht="15" customHeight="1">
      <c r="A307" s="499"/>
      <c r="B307" s="502"/>
      <c r="C307" s="433"/>
      <c r="D307" s="445"/>
      <c r="E307" s="444"/>
      <c r="F307" s="459"/>
    </row>
    <row r="308" spans="1:6" ht="15" customHeight="1">
      <c r="A308" s="499" t="s">
        <v>94</v>
      </c>
      <c r="B308" s="502" t="s">
        <v>378</v>
      </c>
      <c r="C308" s="433"/>
      <c r="D308" s="445"/>
      <c r="E308" s="444"/>
      <c r="F308" s="459">
        <f>+F116</f>
        <v>0</v>
      </c>
    </row>
    <row r="309" spans="1:6" ht="15" customHeight="1">
      <c r="A309" s="499"/>
      <c r="B309" s="502"/>
      <c r="C309" s="433"/>
      <c r="D309" s="445"/>
      <c r="E309" s="444"/>
      <c r="F309" s="459"/>
    </row>
    <row r="310" spans="1:6" ht="15" customHeight="1">
      <c r="A310" s="499" t="s">
        <v>96</v>
      </c>
      <c r="B310" s="502" t="s">
        <v>382</v>
      </c>
      <c r="C310" s="433"/>
      <c r="D310" s="445"/>
      <c r="E310" s="444"/>
      <c r="F310" s="459">
        <f>F141</f>
        <v>0</v>
      </c>
    </row>
    <row r="311" spans="1:6" ht="15" customHeight="1">
      <c r="A311" s="499"/>
      <c r="B311" s="502"/>
      <c r="C311" s="433"/>
      <c r="D311" s="445"/>
      <c r="E311" s="444"/>
      <c r="F311" s="459"/>
    </row>
    <row r="312" spans="1:6" ht="15" customHeight="1">
      <c r="A312" s="499" t="s">
        <v>98</v>
      </c>
      <c r="B312" s="502" t="s">
        <v>392</v>
      </c>
      <c r="C312" s="433"/>
      <c r="D312" s="445"/>
      <c r="E312" s="444"/>
      <c r="F312" s="459">
        <f>+F174</f>
        <v>0</v>
      </c>
    </row>
    <row r="313" spans="1:6" ht="15" customHeight="1">
      <c r="A313" s="499"/>
      <c r="B313" s="502"/>
      <c r="C313" s="433"/>
      <c r="D313" s="445"/>
      <c r="E313" s="444"/>
      <c r="F313" s="459"/>
    </row>
    <row r="314" spans="1:6" ht="15" customHeight="1">
      <c r="A314" s="499" t="s">
        <v>100</v>
      </c>
      <c r="B314" s="502" t="s">
        <v>471</v>
      </c>
      <c r="C314" s="433"/>
      <c r="D314" s="445"/>
      <c r="E314" s="444"/>
      <c r="F314" s="459">
        <f>+F212</f>
        <v>0</v>
      </c>
    </row>
    <row r="315" spans="1:6" ht="15" customHeight="1">
      <c r="A315" s="499"/>
      <c r="B315" s="502"/>
      <c r="C315" s="433"/>
      <c r="D315" s="445"/>
      <c r="E315" s="444"/>
      <c r="F315" s="459"/>
    </row>
    <row r="316" spans="1:6" ht="15" customHeight="1">
      <c r="A316" s="499" t="s">
        <v>103</v>
      </c>
      <c r="B316" s="502" t="s">
        <v>472</v>
      </c>
      <c r="C316" s="433"/>
      <c r="D316" s="445"/>
      <c r="E316" s="444"/>
      <c r="F316" s="459">
        <f>+F238</f>
        <v>2206.25</v>
      </c>
    </row>
    <row r="317" spans="1:6" ht="15" customHeight="1">
      <c r="A317" s="499"/>
      <c r="B317" s="502"/>
      <c r="C317" s="433"/>
      <c r="D317" s="445"/>
      <c r="E317" s="444"/>
      <c r="F317" s="459"/>
    </row>
    <row r="318" spans="1:6" ht="15" customHeight="1">
      <c r="A318" s="499" t="s">
        <v>108</v>
      </c>
      <c r="B318" s="502" t="s">
        <v>473</v>
      </c>
      <c r="C318" s="433"/>
      <c r="D318" s="445"/>
      <c r="E318" s="444"/>
      <c r="F318" s="459">
        <f>+F248</f>
        <v>6625</v>
      </c>
    </row>
    <row r="319" spans="1:6" ht="15" customHeight="1">
      <c r="A319" s="499"/>
      <c r="B319" s="502"/>
      <c r="C319" s="433"/>
      <c r="D319" s="445"/>
      <c r="E319" s="444"/>
      <c r="F319" s="459"/>
    </row>
    <row r="320" spans="1:6" ht="15" customHeight="1">
      <c r="A320" s="499" t="s">
        <v>112</v>
      </c>
      <c r="B320" s="502" t="s">
        <v>474</v>
      </c>
      <c r="C320" s="433"/>
      <c r="D320" s="445"/>
      <c r="E320" s="444"/>
      <c r="F320" s="459">
        <f>+F278</f>
        <v>0</v>
      </c>
    </row>
    <row r="321" spans="1:6" ht="15" customHeight="1">
      <c r="A321" s="499"/>
      <c r="B321" s="502"/>
      <c r="C321" s="433"/>
      <c r="D321" s="445"/>
      <c r="E321" s="444"/>
      <c r="F321" s="459"/>
    </row>
    <row r="322" spans="1:6" ht="15" customHeight="1">
      <c r="A322" s="499" t="s">
        <v>114</v>
      </c>
      <c r="B322" s="502" t="s">
        <v>460</v>
      </c>
      <c r="C322" s="433"/>
      <c r="D322" s="445"/>
      <c r="E322" s="444"/>
      <c r="F322" s="459">
        <f>+F284</f>
        <v>0</v>
      </c>
    </row>
    <row r="323" spans="1:6" ht="15" customHeight="1">
      <c r="A323" s="499"/>
      <c r="B323" s="502"/>
      <c r="C323" s="433"/>
      <c r="D323" s="445"/>
      <c r="E323" s="444"/>
      <c r="F323" s="459"/>
    </row>
    <row r="324" spans="1:6" ht="15" customHeight="1">
      <c r="A324" s="499" t="s">
        <v>116</v>
      </c>
      <c r="B324" s="502" t="s">
        <v>475</v>
      </c>
      <c r="C324" s="433"/>
      <c r="D324" s="445"/>
      <c r="E324" s="444"/>
      <c r="F324" s="459">
        <f>+F297</f>
        <v>0</v>
      </c>
    </row>
    <row r="325" spans="1:6" ht="15" customHeight="1">
      <c r="A325" s="499"/>
      <c r="B325" s="502"/>
      <c r="C325" s="433"/>
      <c r="D325" s="445"/>
      <c r="E325" s="444"/>
      <c r="F325" s="459"/>
    </row>
    <row r="326" spans="1:6" ht="15" customHeight="1">
      <c r="A326" s="499"/>
      <c r="B326" s="502"/>
      <c r="C326" s="433"/>
      <c r="D326" s="445"/>
      <c r="E326" s="444"/>
      <c r="F326" s="459"/>
    </row>
    <row r="327" spans="1:6" ht="15" customHeight="1">
      <c r="A327" s="499"/>
      <c r="B327" s="503" t="s">
        <v>476</v>
      </c>
      <c r="C327" s="433"/>
      <c r="D327" s="445"/>
      <c r="E327" s="444"/>
      <c r="F327" s="450"/>
    </row>
    <row r="328" spans="1:6" ht="15" customHeight="1">
      <c r="A328" s="499"/>
      <c r="B328" s="503" t="s">
        <v>477</v>
      </c>
      <c r="C328" s="433"/>
      <c r="D328" s="445"/>
      <c r="E328" s="444"/>
      <c r="F328" s="463">
        <f>SUM(F302:F327)</f>
        <v>8831.25</v>
      </c>
    </row>
    <row r="329" spans="1:6" ht="15" customHeight="1">
      <c r="A329" s="499"/>
      <c r="B329" s="503"/>
      <c r="C329" s="433"/>
      <c r="D329" s="445"/>
      <c r="E329" s="444"/>
      <c r="F329" s="504"/>
    </row>
    <row r="330" spans="1:6" ht="15" customHeight="1">
      <c r="A330" s="499"/>
      <c r="B330" s="503"/>
      <c r="C330" s="433"/>
      <c r="D330" s="445"/>
      <c r="E330" s="444"/>
      <c r="F330" s="504"/>
    </row>
    <row r="331" spans="1:6" ht="15" customHeight="1">
      <c r="A331" s="499"/>
      <c r="B331" s="503"/>
      <c r="C331" s="433"/>
      <c r="D331" s="445"/>
      <c r="E331" s="444"/>
      <c r="F331" s="504"/>
    </row>
    <row r="332" spans="1:6" ht="15" customHeight="1">
      <c r="A332" s="499"/>
      <c r="B332" s="503"/>
      <c r="C332" s="433"/>
      <c r="D332" s="445"/>
      <c r="E332" s="444"/>
      <c r="F332" s="504"/>
    </row>
    <row r="333" spans="1:6" ht="15" customHeight="1">
      <c r="A333" s="499"/>
      <c r="B333" s="503"/>
      <c r="C333" s="433"/>
      <c r="D333" s="445"/>
      <c r="E333" s="444"/>
      <c r="F333" s="504"/>
    </row>
    <row r="334" spans="1:6" ht="15" customHeight="1">
      <c r="A334" s="505"/>
      <c r="B334" s="506"/>
      <c r="C334" s="507"/>
      <c r="D334" s="456"/>
      <c r="E334" s="457"/>
      <c r="F334" s="458"/>
    </row>
  </sheetData>
  <mergeCells count="1">
    <mergeCell ref="A1:F1"/>
  </mergeCells>
  <pageMargins left="0.6" right="0" top="0.55000000000000004" bottom="0.469444444444444" header="0.30972222222222201" footer="0.30972222222222201"/>
  <pageSetup paperSize="9" scale="80" orientation="portrait" r:id="rId1"/>
  <rowBreaks count="3" manualBreakCount="3">
    <brk id="184" max="16383" man="1"/>
    <brk id="240" max="16383" man="1"/>
    <brk id="29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6"/>
  <sheetViews>
    <sheetView view="pageBreakPreview" topLeftCell="A88" zoomScale="90" zoomScaleNormal="100" zoomScaleSheetLayoutView="90" workbookViewId="0">
      <selection activeCell="E99" sqref="E99"/>
    </sheetView>
  </sheetViews>
  <sheetFormatPr defaultColWidth="9.140625" defaultRowHeight="15"/>
  <cols>
    <col min="1" max="1" width="5.5703125" style="51" customWidth="1"/>
    <col min="2" max="2" width="63.5703125" style="87" customWidth="1"/>
    <col min="3" max="3" width="7.5703125" style="51" customWidth="1"/>
    <col min="4" max="4" width="7" style="51" customWidth="1"/>
    <col min="5" max="5" width="10.42578125" style="51" customWidth="1"/>
    <col min="6" max="6" width="14" style="51" customWidth="1"/>
    <col min="7" max="16384" width="9.140625" style="51"/>
  </cols>
  <sheetData>
    <row r="1" spans="1:6" ht="18">
      <c r="A1" s="699" t="s">
        <v>122</v>
      </c>
      <c r="B1" s="700"/>
      <c r="C1" s="700"/>
      <c r="D1" s="700"/>
      <c r="E1" s="700"/>
      <c r="F1" s="701"/>
    </row>
    <row r="2" spans="1:6" s="168" customFormat="1" ht="22.5" customHeight="1">
      <c r="A2" s="88" t="s">
        <v>67</v>
      </c>
      <c r="B2" s="89" t="s">
        <v>78</v>
      </c>
      <c r="C2" s="90" t="s">
        <v>80</v>
      </c>
      <c r="D2" s="89" t="s">
        <v>123</v>
      </c>
      <c r="E2" s="91" t="s">
        <v>81</v>
      </c>
      <c r="F2" s="92" t="s">
        <v>82</v>
      </c>
    </row>
    <row r="3" spans="1:6" s="168" customFormat="1" ht="22.5" customHeight="1">
      <c r="A3" s="93"/>
      <c r="B3" s="94"/>
      <c r="C3" s="95"/>
      <c r="D3" s="94"/>
      <c r="E3" s="96" t="s">
        <v>729</v>
      </c>
      <c r="F3" s="97"/>
    </row>
    <row r="4" spans="1:6" ht="15.75">
      <c r="A4" s="169"/>
      <c r="B4" s="170" t="s">
        <v>619</v>
      </c>
      <c r="C4" s="171"/>
      <c r="D4" s="172"/>
      <c r="E4" s="173"/>
      <c r="F4" s="174"/>
    </row>
    <row r="5" spans="1:6" ht="15.75">
      <c r="A5" s="175"/>
      <c r="B5" s="176"/>
      <c r="C5" s="177"/>
      <c r="D5" s="178"/>
      <c r="E5" s="179"/>
      <c r="F5" s="180"/>
    </row>
    <row r="6" spans="1:6" ht="15.75">
      <c r="A6" s="25"/>
      <c r="B6" s="181" t="s">
        <v>620</v>
      </c>
      <c r="C6" s="177"/>
      <c r="D6" s="178"/>
      <c r="E6" s="179"/>
      <c r="F6" s="182" t="s">
        <v>325</v>
      </c>
    </row>
    <row r="7" spans="1:6" ht="12" customHeight="1">
      <c r="A7" s="25"/>
      <c r="B7" s="26"/>
      <c r="C7" s="183"/>
      <c r="D7" s="184"/>
      <c r="E7" s="185"/>
      <c r="F7" s="182"/>
    </row>
    <row r="8" spans="1:6" ht="28.5">
      <c r="A8" s="25" t="s">
        <v>86</v>
      </c>
      <c r="B8" s="32" t="s">
        <v>621</v>
      </c>
      <c r="C8" s="177">
        <v>570</v>
      </c>
      <c r="D8" s="186" t="s">
        <v>31</v>
      </c>
      <c r="E8" s="187"/>
      <c r="F8" s="182">
        <f t="shared" ref="F8:F14" si="0">+C8*E8</f>
        <v>0</v>
      </c>
    </row>
    <row r="9" spans="1:6" ht="15" customHeight="1">
      <c r="A9" s="25"/>
      <c r="B9" s="32"/>
      <c r="C9" s="183"/>
      <c r="D9" s="186"/>
      <c r="E9" s="185"/>
      <c r="F9" s="182"/>
    </row>
    <row r="10" spans="1:6" ht="28.5">
      <c r="A10" s="25" t="s">
        <v>90</v>
      </c>
      <c r="B10" s="32" t="s">
        <v>622</v>
      </c>
      <c r="C10" s="177">
        <v>10</v>
      </c>
      <c r="D10" s="186" t="s">
        <v>9</v>
      </c>
      <c r="E10" s="187"/>
      <c r="F10" s="182">
        <f t="shared" si="0"/>
        <v>0</v>
      </c>
    </row>
    <row r="11" spans="1:6">
      <c r="A11" s="25"/>
      <c r="B11" s="32"/>
      <c r="C11" s="177"/>
      <c r="D11" s="186"/>
      <c r="E11" s="187"/>
      <c r="F11" s="182">
        <f t="shared" si="0"/>
        <v>0</v>
      </c>
    </row>
    <row r="12" spans="1:6">
      <c r="A12" s="25" t="s">
        <v>92</v>
      </c>
      <c r="B12" s="32" t="s">
        <v>623</v>
      </c>
      <c r="C12" s="177">
        <v>10</v>
      </c>
      <c r="D12" s="186" t="s">
        <v>9</v>
      </c>
      <c r="E12" s="187"/>
      <c r="F12" s="182">
        <f t="shared" si="0"/>
        <v>0</v>
      </c>
    </row>
    <row r="13" spans="1:6">
      <c r="A13" s="25"/>
      <c r="B13" s="32"/>
      <c r="C13" s="177"/>
      <c r="D13" s="186"/>
      <c r="E13" s="187"/>
      <c r="F13" s="182">
        <f t="shared" si="0"/>
        <v>0</v>
      </c>
    </row>
    <row r="14" spans="1:6">
      <c r="A14" s="25" t="s">
        <v>94</v>
      </c>
      <c r="B14" s="32" t="s">
        <v>624</v>
      </c>
      <c r="C14" s="177">
        <v>10</v>
      </c>
      <c r="D14" s="186" t="s">
        <v>9</v>
      </c>
      <c r="E14" s="187"/>
      <c r="F14" s="182">
        <f t="shared" si="0"/>
        <v>0</v>
      </c>
    </row>
    <row r="15" spans="1:6">
      <c r="A15" s="25"/>
      <c r="B15" s="32"/>
      <c r="C15" s="177"/>
      <c r="D15" s="186"/>
      <c r="E15" s="187"/>
      <c r="F15" s="182"/>
    </row>
    <row r="16" spans="1:6" ht="44.25" customHeight="1">
      <c r="A16" s="25" t="s">
        <v>96</v>
      </c>
      <c r="B16" s="32" t="s">
        <v>625</v>
      </c>
      <c r="C16" s="177">
        <v>572</v>
      </c>
      <c r="D16" s="186" t="s">
        <v>31</v>
      </c>
      <c r="E16" s="187"/>
      <c r="F16" s="182">
        <f>+C16*E16</f>
        <v>0</v>
      </c>
    </row>
    <row r="17" spans="1:11" ht="15.75">
      <c r="A17" s="25"/>
      <c r="B17" s="32"/>
      <c r="C17" s="177"/>
      <c r="D17" s="178"/>
      <c r="E17" s="187"/>
      <c r="F17" s="182"/>
      <c r="K17" s="214"/>
    </row>
    <row r="18" spans="1:11" ht="15.75">
      <c r="A18" s="25"/>
      <c r="B18" s="188" t="s">
        <v>626</v>
      </c>
      <c r="C18" s="177"/>
      <c r="D18" s="178"/>
      <c r="E18" s="187"/>
      <c r="F18" s="182"/>
    </row>
    <row r="19" spans="1:11">
      <c r="A19" s="25"/>
      <c r="B19" s="189"/>
      <c r="C19" s="177"/>
      <c r="D19" s="178"/>
      <c r="E19" s="187"/>
      <c r="F19" s="182"/>
    </row>
    <row r="20" spans="1:11" ht="42.75">
      <c r="A20" s="25" t="s">
        <v>98</v>
      </c>
      <c r="B20" s="32" t="s">
        <v>627</v>
      </c>
      <c r="C20" s="177">
        <v>1368</v>
      </c>
      <c r="D20" s="186" t="s">
        <v>20</v>
      </c>
      <c r="E20" s="187"/>
      <c r="F20" s="182">
        <f>+C20*E20</f>
        <v>0</v>
      </c>
    </row>
    <row r="21" spans="1:11">
      <c r="A21" s="25"/>
      <c r="B21" s="32"/>
      <c r="C21" s="177"/>
      <c r="D21" s="186"/>
      <c r="E21" s="187"/>
      <c r="F21" s="182"/>
    </row>
    <row r="22" spans="1:11">
      <c r="A22" s="25" t="s">
        <v>100</v>
      </c>
      <c r="B22" s="32" t="s">
        <v>628</v>
      </c>
      <c r="C22" s="177">
        <v>1710</v>
      </c>
      <c r="D22" s="186" t="s">
        <v>31</v>
      </c>
      <c r="E22" s="187"/>
      <c r="F22" s="182">
        <f>+C22*E22</f>
        <v>0</v>
      </c>
    </row>
    <row r="23" spans="1:11">
      <c r="A23" s="175"/>
      <c r="B23" s="190"/>
      <c r="C23" s="177"/>
      <c r="D23" s="178"/>
      <c r="E23" s="191"/>
      <c r="F23" s="192"/>
    </row>
    <row r="24" spans="1:11" ht="15.75">
      <c r="A24" s="175"/>
      <c r="B24" s="193" t="s">
        <v>629</v>
      </c>
      <c r="C24" s="194"/>
      <c r="D24" s="195"/>
      <c r="E24" s="196"/>
      <c r="F24" s="197"/>
    </row>
    <row r="25" spans="1:11" ht="15.75">
      <c r="A25" s="175"/>
      <c r="B25" s="198" t="s">
        <v>371</v>
      </c>
      <c r="C25" s="194"/>
      <c r="D25" s="195"/>
      <c r="E25" s="196"/>
      <c r="F25" s="199">
        <f>SUM(F8:F24)</f>
        <v>0</v>
      </c>
    </row>
    <row r="26" spans="1:11">
      <c r="A26" s="175"/>
      <c r="B26" s="198"/>
      <c r="C26" s="194"/>
      <c r="D26" s="195"/>
      <c r="E26" s="196"/>
      <c r="F26" s="192"/>
    </row>
    <row r="27" spans="1:11">
      <c r="A27" s="175"/>
      <c r="B27" s="198"/>
      <c r="C27" s="194"/>
      <c r="D27" s="195"/>
      <c r="E27" s="196"/>
      <c r="F27" s="192"/>
    </row>
    <row r="28" spans="1:11">
      <c r="A28" s="175"/>
      <c r="B28" s="198"/>
      <c r="C28" s="194"/>
      <c r="D28" s="195"/>
      <c r="E28" s="196"/>
      <c r="F28" s="192"/>
    </row>
    <row r="29" spans="1:11">
      <c r="A29" s="175"/>
      <c r="B29" s="198"/>
      <c r="C29" s="194"/>
      <c r="D29" s="195"/>
      <c r="E29" s="196"/>
      <c r="F29" s="192"/>
    </row>
    <row r="30" spans="1:11">
      <c r="A30" s="175"/>
      <c r="B30" s="198"/>
      <c r="C30" s="194"/>
      <c r="D30" s="195"/>
      <c r="E30" s="196"/>
      <c r="F30" s="192"/>
    </row>
    <row r="31" spans="1:11">
      <c r="A31" s="175"/>
      <c r="B31" s="198"/>
      <c r="C31" s="194"/>
      <c r="D31" s="195"/>
      <c r="E31" s="196"/>
      <c r="F31" s="192"/>
    </row>
    <row r="32" spans="1:11">
      <c r="A32" s="175"/>
      <c r="B32" s="198"/>
      <c r="C32" s="194"/>
      <c r="D32" s="195"/>
      <c r="E32" s="196"/>
      <c r="F32" s="192"/>
    </row>
    <row r="33" spans="1:6">
      <c r="A33" s="175"/>
      <c r="B33" s="198"/>
      <c r="C33" s="194"/>
      <c r="D33" s="195"/>
      <c r="E33" s="196"/>
      <c r="F33" s="192"/>
    </row>
    <row r="34" spans="1:6">
      <c r="A34" s="175"/>
      <c r="B34" s="198"/>
      <c r="C34" s="194"/>
      <c r="D34" s="195"/>
      <c r="E34" s="196"/>
      <c r="F34" s="192"/>
    </row>
    <row r="35" spans="1:6">
      <c r="A35" s="175"/>
      <c r="B35" s="198"/>
      <c r="C35" s="194"/>
      <c r="D35" s="195"/>
      <c r="E35" s="196"/>
      <c r="F35" s="192"/>
    </row>
    <row r="36" spans="1:6">
      <c r="A36" s="175"/>
      <c r="B36" s="198"/>
      <c r="C36" s="194"/>
      <c r="D36" s="195"/>
      <c r="E36" s="196"/>
      <c r="F36" s="192"/>
    </row>
    <row r="37" spans="1:6">
      <c r="A37" s="175"/>
      <c r="B37" s="198"/>
      <c r="C37" s="194"/>
      <c r="D37" s="195"/>
      <c r="E37" s="196"/>
      <c r="F37" s="192"/>
    </row>
    <row r="38" spans="1:6">
      <c r="A38" s="175"/>
      <c r="B38" s="198"/>
      <c r="C38" s="194"/>
      <c r="D38" s="195"/>
      <c r="E38" s="196"/>
      <c r="F38" s="192"/>
    </row>
    <row r="39" spans="1:6">
      <c r="A39" s="175"/>
      <c r="B39" s="198"/>
      <c r="C39" s="194"/>
      <c r="D39" s="195"/>
      <c r="E39" s="196"/>
      <c r="F39" s="192"/>
    </row>
    <row r="40" spans="1:6">
      <c r="A40" s="175"/>
      <c r="B40" s="198"/>
      <c r="C40" s="177"/>
      <c r="D40" s="195"/>
      <c r="E40" s="196"/>
      <c r="F40" s="192"/>
    </row>
    <row r="41" spans="1:6">
      <c r="A41" s="175"/>
      <c r="B41" s="198"/>
      <c r="C41" s="177"/>
      <c r="D41" s="195"/>
      <c r="E41" s="196"/>
      <c r="F41" s="192"/>
    </row>
    <row r="42" spans="1:6">
      <c r="A42" s="175"/>
      <c r="B42" s="198"/>
      <c r="C42" s="177"/>
      <c r="D42" s="195"/>
      <c r="E42" s="196"/>
      <c r="F42" s="192"/>
    </row>
    <row r="43" spans="1:6" ht="15.75">
      <c r="A43" s="169"/>
      <c r="B43" s="172"/>
      <c r="C43" s="171"/>
      <c r="D43" s="172"/>
      <c r="E43" s="173"/>
      <c r="F43" s="174"/>
    </row>
    <row r="44" spans="1:6" ht="15.75">
      <c r="A44" s="169"/>
      <c r="B44" s="172"/>
      <c r="C44" s="171"/>
      <c r="D44" s="172"/>
      <c r="E44" s="173"/>
      <c r="F44" s="174"/>
    </row>
    <row r="45" spans="1:6" ht="15.75">
      <c r="A45" s="169"/>
      <c r="B45" s="172"/>
      <c r="C45" s="171"/>
      <c r="D45" s="172"/>
      <c r="E45" s="173"/>
      <c r="F45" s="174"/>
    </row>
    <row r="46" spans="1:6" ht="15.75">
      <c r="A46" s="169"/>
      <c r="B46" s="172"/>
      <c r="C46" s="171"/>
      <c r="D46" s="172"/>
      <c r="E46" s="173"/>
      <c r="F46" s="174"/>
    </row>
    <row r="47" spans="1:6" ht="15.75">
      <c r="A47" s="169"/>
      <c r="B47" s="172"/>
      <c r="C47" s="171"/>
      <c r="D47" s="172"/>
      <c r="E47" s="173"/>
      <c r="F47" s="174"/>
    </row>
    <row r="48" spans="1:6" ht="15.75">
      <c r="A48" s="169"/>
      <c r="B48" s="172"/>
      <c r="C48" s="171"/>
      <c r="D48" s="172"/>
      <c r="E48" s="173"/>
      <c r="F48" s="174"/>
    </row>
    <row r="49" spans="1:6" ht="15.75">
      <c r="A49" s="169"/>
      <c r="B49" s="172"/>
      <c r="C49" s="171"/>
      <c r="D49" s="172"/>
      <c r="E49" s="173"/>
      <c r="F49" s="174"/>
    </row>
    <row r="50" spans="1:6" ht="15.75">
      <c r="A50" s="169"/>
      <c r="B50" s="172"/>
      <c r="C50" s="171"/>
      <c r="D50" s="172"/>
      <c r="E50" s="173"/>
      <c r="F50" s="174"/>
    </row>
    <row r="51" spans="1:6" ht="15.75">
      <c r="A51" s="200"/>
      <c r="B51" s="201"/>
      <c r="C51" s="202"/>
      <c r="D51" s="203"/>
      <c r="E51" s="204"/>
      <c r="F51" s="205"/>
    </row>
    <row r="52" spans="1:6" ht="15.75">
      <c r="A52" s="175"/>
      <c r="B52" s="206" t="s">
        <v>630</v>
      </c>
      <c r="C52" s="177"/>
      <c r="D52" s="178"/>
      <c r="E52" s="179"/>
      <c r="F52" s="207"/>
    </row>
    <row r="53" spans="1:6" ht="18" customHeight="1">
      <c r="A53" s="175" t="s">
        <v>86</v>
      </c>
      <c r="B53" s="108" t="s">
        <v>631</v>
      </c>
      <c r="C53" s="104">
        <v>6</v>
      </c>
      <c r="D53" s="104" t="s">
        <v>9</v>
      </c>
      <c r="E53" s="208"/>
      <c r="F53" s="209">
        <f>C53*E53</f>
        <v>0</v>
      </c>
    </row>
    <row r="54" spans="1:6" ht="11.45" customHeight="1">
      <c r="A54" s="175"/>
      <c r="B54" s="206"/>
      <c r="C54" s="177"/>
      <c r="D54" s="178"/>
      <c r="E54" s="179"/>
      <c r="F54" s="207"/>
    </row>
    <row r="55" spans="1:6" ht="33" customHeight="1">
      <c r="A55" s="175" t="s">
        <v>90</v>
      </c>
      <c r="B55" s="108" t="s">
        <v>632</v>
      </c>
      <c r="C55" s="104">
        <v>11</v>
      </c>
      <c r="D55" s="104" t="s">
        <v>9</v>
      </c>
      <c r="E55" s="208"/>
      <c r="F55" s="209">
        <f>C55*E55</f>
        <v>0</v>
      </c>
    </row>
    <row r="56" spans="1:6">
      <c r="A56" s="175"/>
      <c r="B56" s="108"/>
      <c r="C56" s="104"/>
      <c r="D56" s="104"/>
      <c r="E56" s="208"/>
      <c r="F56" s="209"/>
    </row>
    <row r="57" spans="1:6">
      <c r="A57" s="175"/>
      <c r="B57" s="210" t="s">
        <v>633</v>
      </c>
      <c r="C57" s="177"/>
      <c r="D57" s="178"/>
      <c r="E57" s="211" t="s">
        <v>325</v>
      </c>
      <c r="F57" s="209"/>
    </row>
    <row r="58" spans="1:6">
      <c r="A58" s="175" t="s">
        <v>92</v>
      </c>
      <c r="B58" s="190" t="s">
        <v>634</v>
      </c>
      <c r="C58" s="177">
        <v>6</v>
      </c>
      <c r="D58" s="178" t="s">
        <v>9</v>
      </c>
      <c r="E58" s="211"/>
      <c r="F58" s="209">
        <f>C58*E58</f>
        <v>0</v>
      </c>
    </row>
    <row r="59" spans="1:6" ht="9.6" customHeight="1">
      <c r="A59" s="175"/>
      <c r="B59" s="108"/>
      <c r="C59" s="104"/>
      <c r="D59" s="104"/>
      <c r="E59" s="208"/>
      <c r="F59" s="209"/>
    </row>
    <row r="60" spans="1:6">
      <c r="A60" s="175"/>
      <c r="B60" s="212" t="s">
        <v>635</v>
      </c>
      <c r="C60" s="104"/>
      <c r="D60" s="104"/>
      <c r="E60" s="208"/>
      <c r="F60" s="209"/>
    </row>
    <row r="61" spans="1:6" ht="30.6" customHeight="1">
      <c r="A61" s="175"/>
      <c r="B61" s="212" t="s">
        <v>636</v>
      </c>
      <c r="C61" s="177"/>
      <c r="D61" s="178"/>
      <c r="E61" s="187"/>
      <c r="F61" s="209"/>
    </row>
    <row r="62" spans="1:6" ht="22.5" customHeight="1">
      <c r="A62" s="175" t="s">
        <v>94</v>
      </c>
      <c r="B62" s="116" t="s">
        <v>637</v>
      </c>
      <c r="C62" s="213">
        <v>0.5</v>
      </c>
      <c r="D62" s="178" t="s">
        <v>9</v>
      </c>
      <c r="E62" s="187"/>
      <c r="F62" s="209">
        <f>C62*E62</f>
        <v>0</v>
      </c>
    </row>
    <row r="63" spans="1:6">
      <c r="A63" s="175"/>
      <c r="B63" s="212"/>
      <c r="C63" s="104"/>
      <c r="D63" s="104"/>
      <c r="E63" s="208"/>
      <c r="F63" s="209"/>
    </row>
    <row r="64" spans="1:6">
      <c r="A64" s="175"/>
      <c r="B64" s="212" t="s">
        <v>638</v>
      </c>
      <c r="C64" s="104"/>
      <c r="D64" s="104"/>
      <c r="E64" s="208"/>
      <c r="F64" s="209"/>
    </row>
    <row r="65" spans="1:6">
      <c r="A65" s="175"/>
      <c r="B65" s="212" t="s">
        <v>405</v>
      </c>
      <c r="C65" s="104"/>
      <c r="D65" s="104"/>
      <c r="E65" s="208"/>
      <c r="F65" s="209"/>
    </row>
    <row r="66" spans="1:6">
      <c r="A66" s="175" t="s">
        <v>96</v>
      </c>
      <c r="B66" s="190" t="s">
        <v>639</v>
      </c>
      <c r="C66" s="104">
        <v>1</v>
      </c>
      <c r="D66" s="178" t="s">
        <v>9</v>
      </c>
      <c r="E66" s="208"/>
      <c r="F66" s="209">
        <f>C66*E66</f>
        <v>0</v>
      </c>
    </row>
    <row r="67" spans="1:6" ht="12.6" customHeight="1">
      <c r="A67" s="175"/>
      <c r="B67" s="190"/>
      <c r="C67" s="104"/>
      <c r="D67" s="178"/>
      <c r="E67" s="208"/>
      <c r="F67" s="209"/>
    </row>
    <row r="68" spans="1:6">
      <c r="A68" s="175" t="s">
        <v>98</v>
      </c>
      <c r="B68" s="190" t="s">
        <v>640</v>
      </c>
      <c r="C68" s="104">
        <v>1</v>
      </c>
      <c r="D68" s="178" t="s">
        <v>9</v>
      </c>
      <c r="E68" s="208"/>
      <c r="F68" s="209">
        <f>C68*E68</f>
        <v>0</v>
      </c>
    </row>
    <row r="69" spans="1:6">
      <c r="A69" s="175"/>
      <c r="B69" s="108"/>
      <c r="C69" s="104"/>
      <c r="D69" s="104"/>
      <c r="E69" s="208"/>
      <c r="F69" s="209"/>
    </row>
    <row r="70" spans="1:6" ht="15" customHeight="1">
      <c r="A70" s="175"/>
      <c r="B70" s="215" t="s">
        <v>641</v>
      </c>
      <c r="C70" s="104"/>
      <c r="D70" s="104"/>
      <c r="E70" s="208"/>
      <c r="F70" s="209"/>
    </row>
    <row r="71" spans="1:6">
      <c r="A71" s="175" t="s">
        <v>100</v>
      </c>
      <c r="B71" s="108" t="s">
        <v>642</v>
      </c>
      <c r="C71" s="104">
        <v>1</v>
      </c>
      <c r="D71" s="178" t="s">
        <v>9</v>
      </c>
      <c r="E71" s="208"/>
      <c r="F71" s="209">
        <f>C71*E71</f>
        <v>0</v>
      </c>
    </row>
    <row r="72" spans="1:6">
      <c r="A72" s="175"/>
      <c r="B72" s="108"/>
      <c r="C72" s="104"/>
      <c r="D72" s="178"/>
      <c r="E72" s="208"/>
      <c r="F72" s="209"/>
    </row>
    <row r="73" spans="1:6">
      <c r="A73" s="175" t="s">
        <v>103</v>
      </c>
      <c r="B73" s="108" t="s">
        <v>643</v>
      </c>
      <c r="C73" s="104">
        <v>6</v>
      </c>
      <c r="D73" s="178" t="s">
        <v>9</v>
      </c>
      <c r="E73" s="208"/>
      <c r="F73" s="209">
        <f>C73*E73</f>
        <v>0</v>
      </c>
    </row>
    <row r="74" spans="1:6" ht="11.45" customHeight="1">
      <c r="A74" s="175"/>
      <c r="B74" s="108"/>
      <c r="C74" s="104"/>
      <c r="D74" s="178"/>
      <c r="E74" s="208"/>
      <c r="F74" s="209"/>
    </row>
    <row r="75" spans="1:6">
      <c r="A75" s="175"/>
      <c r="B75" s="215" t="s">
        <v>644</v>
      </c>
      <c r="C75" s="104"/>
      <c r="D75" s="104"/>
      <c r="E75" s="208"/>
      <c r="F75" s="209"/>
    </row>
    <row r="76" spans="1:6">
      <c r="A76" s="175"/>
      <c r="B76" s="215" t="s">
        <v>645</v>
      </c>
      <c r="C76" s="104"/>
      <c r="D76" s="104"/>
      <c r="E76" s="208"/>
      <c r="F76" s="209"/>
    </row>
    <row r="77" spans="1:6">
      <c r="A77" s="175" t="s">
        <v>108</v>
      </c>
      <c r="B77" s="108" t="s">
        <v>646</v>
      </c>
      <c r="C77" s="104">
        <v>880</v>
      </c>
      <c r="D77" s="104" t="s">
        <v>271</v>
      </c>
      <c r="E77" s="208"/>
      <c r="F77" s="209">
        <f>C77*E77</f>
        <v>0</v>
      </c>
    </row>
    <row r="78" spans="1:6" ht="7.9" customHeight="1">
      <c r="A78" s="175"/>
      <c r="B78" s="108"/>
      <c r="C78" s="104"/>
      <c r="D78" s="104"/>
      <c r="E78" s="208"/>
      <c r="F78" s="209"/>
    </row>
    <row r="79" spans="1:6" ht="15.75">
      <c r="A79" s="175"/>
      <c r="B79" s="216" t="s">
        <v>647</v>
      </c>
      <c r="C79" s="82"/>
      <c r="D79" s="82"/>
      <c r="E79" s="217"/>
      <c r="F79" s="209"/>
    </row>
    <row r="80" spans="1:6">
      <c r="A80" s="175"/>
      <c r="B80" s="218" t="s">
        <v>648</v>
      </c>
      <c r="C80" s="82"/>
      <c r="D80" s="82"/>
      <c r="E80" s="217"/>
      <c r="F80" s="209"/>
    </row>
    <row r="81" spans="1:6">
      <c r="A81" s="175" t="s">
        <v>112</v>
      </c>
      <c r="B81" s="116" t="s">
        <v>649</v>
      </c>
      <c r="C81" s="82">
        <v>51</v>
      </c>
      <c r="D81" s="82" t="s">
        <v>20</v>
      </c>
      <c r="E81" s="217"/>
      <c r="F81" s="209">
        <f>C81*E81</f>
        <v>0</v>
      </c>
    </row>
    <row r="82" spans="1:6">
      <c r="A82" s="175"/>
      <c r="B82" s="116"/>
      <c r="C82" s="82"/>
      <c r="D82" s="82"/>
      <c r="E82" s="217"/>
      <c r="F82" s="209"/>
    </row>
    <row r="83" spans="1:6" ht="18">
      <c r="A83" s="175" t="s">
        <v>114</v>
      </c>
      <c r="B83" s="116" t="s">
        <v>650</v>
      </c>
      <c r="C83" s="82">
        <v>6</v>
      </c>
      <c r="D83" s="82" t="s">
        <v>239</v>
      </c>
      <c r="E83" s="217"/>
      <c r="F83" s="209">
        <f>C83*E83</f>
        <v>0</v>
      </c>
    </row>
    <row r="84" spans="1:6">
      <c r="A84" s="175"/>
      <c r="B84" s="215"/>
      <c r="C84" s="104"/>
      <c r="D84" s="104"/>
      <c r="E84" s="208"/>
      <c r="F84" s="209"/>
    </row>
    <row r="85" spans="1:6" ht="21" customHeight="1">
      <c r="A85" s="175" t="s">
        <v>116</v>
      </c>
      <c r="B85" s="108" t="s">
        <v>651</v>
      </c>
      <c r="C85" s="105"/>
      <c r="D85" s="105"/>
      <c r="E85" s="105"/>
      <c r="F85" s="209"/>
    </row>
    <row r="86" spans="1:6">
      <c r="A86" s="175"/>
      <c r="B86" s="108" t="s">
        <v>652</v>
      </c>
      <c r="C86" s="105"/>
      <c r="D86" s="105"/>
      <c r="E86" s="105"/>
      <c r="F86" s="209"/>
    </row>
    <row r="87" spans="1:6">
      <c r="A87" s="175"/>
      <c r="B87" s="108" t="s">
        <v>653</v>
      </c>
      <c r="C87" s="104">
        <v>6</v>
      </c>
      <c r="D87" s="104" t="s">
        <v>29</v>
      </c>
      <c r="E87" s="208"/>
      <c r="F87" s="209">
        <f>C87*E87</f>
        <v>0</v>
      </c>
    </row>
    <row r="88" spans="1:6" ht="11.45" customHeight="1">
      <c r="A88" s="175"/>
      <c r="B88" s="108"/>
      <c r="C88" s="104"/>
      <c r="D88" s="104"/>
      <c r="E88" s="208"/>
      <c r="F88" s="209"/>
    </row>
    <row r="89" spans="1:6">
      <c r="A89" s="175"/>
      <c r="B89" s="212" t="s">
        <v>654</v>
      </c>
      <c r="C89" s="104"/>
      <c r="D89" s="104"/>
      <c r="E89" s="208"/>
      <c r="F89" s="209"/>
    </row>
    <row r="90" spans="1:6">
      <c r="A90" s="175"/>
      <c r="B90" s="212" t="s">
        <v>655</v>
      </c>
      <c r="C90" s="104"/>
      <c r="D90" s="104"/>
      <c r="E90" s="208"/>
      <c r="F90" s="209"/>
    </row>
    <row r="91" spans="1:6">
      <c r="A91" s="175"/>
      <c r="B91" s="212" t="s">
        <v>656</v>
      </c>
      <c r="C91" s="104"/>
      <c r="D91" s="104"/>
      <c r="E91" s="208"/>
      <c r="F91" s="209"/>
    </row>
    <row r="92" spans="1:6">
      <c r="A92" s="175" t="s">
        <v>118</v>
      </c>
      <c r="B92" s="219" t="s">
        <v>657</v>
      </c>
      <c r="C92" s="104">
        <v>6</v>
      </c>
      <c r="D92" s="104" t="s">
        <v>20</v>
      </c>
      <c r="E92" s="208"/>
      <c r="F92" s="209">
        <f>C92*E92</f>
        <v>0</v>
      </c>
    </row>
    <row r="93" spans="1:6" ht="12.6" customHeight="1">
      <c r="A93" s="175"/>
      <c r="B93" s="108"/>
      <c r="C93" s="104"/>
      <c r="D93" s="104"/>
      <c r="E93" s="208"/>
      <c r="F93" s="209"/>
    </row>
    <row r="94" spans="1:6">
      <c r="A94" s="175"/>
      <c r="B94" s="220" t="s">
        <v>658</v>
      </c>
      <c r="C94" s="177"/>
      <c r="D94" s="178"/>
      <c r="E94" s="191"/>
      <c r="F94" s="209"/>
    </row>
    <row r="95" spans="1:6">
      <c r="A95" s="175"/>
      <c r="B95" s="218" t="s">
        <v>441</v>
      </c>
      <c r="C95" s="177"/>
      <c r="D95" s="178"/>
      <c r="E95" s="191"/>
      <c r="F95" s="209"/>
    </row>
    <row r="96" spans="1:6">
      <c r="A96" s="175"/>
      <c r="B96" s="220" t="s">
        <v>442</v>
      </c>
      <c r="C96" s="221"/>
      <c r="D96" s="222"/>
      <c r="E96" s="223"/>
      <c r="F96" s="209"/>
    </row>
    <row r="97" spans="1:6">
      <c r="A97" s="175"/>
      <c r="B97" s="220" t="s">
        <v>443</v>
      </c>
      <c r="C97" s="221"/>
      <c r="D97" s="222"/>
      <c r="E97" s="223"/>
      <c r="F97" s="209"/>
    </row>
    <row r="98" spans="1:6">
      <c r="A98" s="175"/>
      <c r="B98" s="224"/>
      <c r="C98" s="221"/>
      <c r="D98" s="222"/>
      <c r="E98" s="223"/>
      <c r="F98" s="209"/>
    </row>
    <row r="99" spans="1:6">
      <c r="A99" s="175" t="s">
        <v>276</v>
      </c>
      <c r="B99" s="224" t="s">
        <v>659</v>
      </c>
      <c r="C99" s="225">
        <v>12</v>
      </c>
      <c r="D99" s="226" t="s">
        <v>20</v>
      </c>
      <c r="E99" s="227"/>
      <c r="F99" s="209">
        <f>C99*E99</f>
        <v>0</v>
      </c>
    </row>
    <row r="100" spans="1:6">
      <c r="A100" s="175"/>
      <c r="B100" s="224"/>
      <c r="C100" s="225"/>
      <c r="D100" s="226"/>
      <c r="E100" s="227"/>
      <c r="F100" s="209"/>
    </row>
    <row r="101" spans="1:6">
      <c r="A101" s="175"/>
      <c r="B101" s="224"/>
      <c r="C101" s="225"/>
      <c r="D101" s="226"/>
      <c r="E101" s="227"/>
      <c r="F101" s="209"/>
    </row>
    <row r="102" spans="1:6">
      <c r="A102" s="175"/>
      <c r="B102" s="224"/>
      <c r="C102" s="225"/>
      <c r="D102" s="226"/>
      <c r="E102" s="227"/>
      <c r="F102" s="228"/>
    </row>
    <row r="103" spans="1:6" ht="15.75">
      <c r="A103" s="175"/>
      <c r="B103" s="229" t="s">
        <v>660</v>
      </c>
      <c r="C103" s="225"/>
      <c r="D103" s="226"/>
      <c r="E103" s="227"/>
      <c r="F103" s="230"/>
    </row>
    <row r="104" spans="1:6" ht="15.75">
      <c r="A104" s="231"/>
      <c r="B104" s="232"/>
      <c r="C104" s="233"/>
      <c r="D104" s="234"/>
      <c r="E104" s="235"/>
      <c r="F104" s="236">
        <f>SUM(F55:F103)</f>
        <v>0</v>
      </c>
    </row>
    <row r="105" spans="1:6">
      <c r="A105" s="175"/>
      <c r="B105" s="237"/>
      <c r="C105" s="177"/>
      <c r="D105" s="178"/>
      <c r="E105" s="179"/>
      <c r="F105" s="207"/>
    </row>
    <row r="106" spans="1:6">
      <c r="A106" s="175"/>
      <c r="B106" s="237"/>
      <c r="C106" s="177"/>
      <c r="D106" s="178"/>
      <c r="E106" s="179"/>
      <c r="F106" s="207"/>
    </row>
    <row r="107" spans="1:6" ht="15.75">
      <c r="A107" s="175"/>
      <c r="B107" s="206" t="s">
        <v>661</v>
      </c>
      <c r="C107" s="177"/>
      <c r="D107" s="178"/>
      <c r="E107" s="179"/>
      <c r="F107" s="207"/>
    </row>
    <row r="108" spans="1:6">
      <c r="A108" s="175"/>
      <c r="B108" s="190"/>
      <c r="C108" s="177"/>
      <c r="D108" s="178"/>
      <c r="E108" s="179"/>
      <c r="F108" s="180"/>
    </row>
    <row r="109" spans="1:6">
      <c r="A109" s="175"/>
      <c r="B109" s="190"/>
      <c r="C109" s="177"/>
      <c r="D109" s="178"/>
      <c r="E109" s="179"/>
      <c r="F109" s="180"/>
    </row>
    <row r="110" spans="1:6">
      <c r="A110" s="175"/>
      <c r="B110" s="219" t="s">
        <v>662</v>
      </c>
      <c r="C110" s="177"/>
      <c r="D110" s="178"/>
      <c r="E110" s="179"/>
      <c r="F110" s="180">
        <f>F25</f>
        <v>0</v>
      </c>
    </row>
    <row r="111" spans="1:6">
      <c r="A111" s="175"/>
      <c r="B111" s="190"/>
      <c r="C111" s="177"/>
      <c r="D111" s="178"/>
      <c r="E111" s="179"/>
      <c r="F111" s="180"/>
    </row>
    <row r="112" spans="1:6">
      <c r="A112" s="175"/>
      <c r="B112" s="190" t="s">
        <v>663</v>
      </c>
      <c r="C112" s="177"/>
      <c r="D112" s="178"/>
      <c r="E112" s="179"/>
      <c r="F112" s="180">
        <f>F104</f>
        <v>0</v>
      </c>
    </row>
    <row r="113" spans="1:6">
      <c r="A113" s="175"/>
      <c r="B113" s="190"/>
      <c r="C113" s="177"/>
      <c r="D113" s="178"/>
      <c r="E113" s="179"/>
      <c r="F113" s="180"/>
    </row>
    <row r="114" spans="1:6" ht="24" customHeight="1">
      <c r="A114" s="175"/>
      <c r="B114" s="238" t="str">
        <f>+B4</f>
        <v>BILL NO. 7 - CHAIN LINK FENCING &amp; SEPTIC TANK</v>
      </c>
      <c r="C114" s="177"/>
      <c r="D114" s="178"/>
      <c r="E114" s="179"/>
      <c r="F114" s="180"/>
    </row>
    <row r="115" spans="1:6" ht="27.75" customHeight="1">
      <c r="A115" s="175"/>
      <c r="B115" s="238" t="s">
        <v>664</v>
      </c>
      <c r="C115" s="177"/>
      <c r="D115" s="178"/>
      <c r="E115" s="179"/>
      <c r="F115" s="239">
        <f>SUM(F110:F114)</f>
        <v>0</v>
      </c>
    </row>
    <row r="116" spans="1:6">
      <c r="A116" s="175"/>
      <c r="B116" s="190"/>
      <c r="C116" s="177"/>
      <c r="D116" s="178"/>
      <c r="E116" s="179"/>
      <c r="F116" s="180"/>
    </row>
    <row r="117" spans="1:6">
      <c r="A117" s="175"/>
      <c r="B117" s="108"/>
      <c r="C117" s="105"/>
      <c r="D117" s="105"/>
      <c r="E117" s="105"/>
      <c r="F117" s="121"/>
    </row>
    <row r="118" spans="1:6">
      <c r="A118" s="175"/>
      <c r="B118" s="108"/>
      <c r="C118" s="105"/>
      <c r="D118" s="105"/>
      <c r="E118" s="105"/>
      <c r="F118" s="121"/>
    </row>
    <row r="119" spans="1:6">
      <c r="A119" s="175"/>
      <c r="B119" s="108"/>
      <c r="C119" s="105"/>
      <c r="D119" s="105"/>
      <c r="E119" s="105"/>
      <c r="F119" s="121"/>
    </row>
    <row r="120" spans="1:6">
      <c r="A120" s="231"/>
      <c r="B120" s="240"/>
      <c r="C120" s="124"/>
      <c r="D120" s="124"/>
      <c r="E120" s="124"/>
      <c r="F120" s="125"/>
    </row>
    <row r="123" spans="1:6">
      <c r="A123" s="241"/>
      <c r="B123" s="242"/>
      <c r="C123" s="241"/>
      <c r="D123" s="241"/>
      <c r="E123" s="241"/>
      <c r="F123" s="241"/>
    </row>
    <row r="124" spans="1:6" ht="15.75">
      <c r="A124" s="243"/>
      <c r="B124" s="244"/>
      <c r="C124" s="241"/>
      <c r="D124" s="241"/>
      <c r="E124" s="241"/>
      <c r="F124" s="241"/>
    </row>
    <row r="125" spans="1:6" ht="15.75">
      <c r="A125" s="243"/>
      <c r="B125" s="245"/>
      <c r="C125" s="241"/>
      <c r="D125" s="241"/>
      <c r="E125" s="241"/>
      <c r="F125" s="241"/>
    </row>
    <row r="126" spans="1:6" ht="15.75">
      <c r="A126" s="243"/>
      <c r="B126" s="245"/>
      <c r="C126" s="241"/>
      <c r="D126" s="241"/>
      <c r="E126" s="241"/>
      <c r="F126" s="241"/>
    </row>
  </sheetData>
  <mergeCells count="1">
    <mergeCell ref="A1:F1"/>
  </mergeCells>
  <pageMargins left="0.389583333333333" right="0.2" top="0.469444444444444" bottom="0.75" header="0.30972222222222201" footer="0.30972222222222201"/>
  <pageSetup paperSize="9" scale="83" orientation="portrait" r:id="rId1"/>
  <rowBreaks count="2" manualBreakCount="2">
    <brk id="51" max="5" man="1"/>
    <brk id="104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view="pageBreakPreview" zoomScale="90" zoomScaleNormal="100" zoomScaleSheetLayoutView="90" workbookViewId="0">
      <selection activeCell="F28" sqref="F28"/>
    </sheetView>
  </sheetViews>
  <sheetFormatPr defaultColWidth="9.140625" defaultRowHeight="15.75"/>
  <cols>
    <col min="1" max="1" width="9.140625" style="126"/>
    <col min="2" max="2" width="56.7109375" style="127" customWidth="1"/>
    <col min="3" max="3" width="9.140625" style="126"/>
    <col min="4" max="4" width="7.85546875" style="126" customWidth="1"/>
    <col min="5" max="5" width="11.85546875" style="126" customWidth="1"/>
    <col min="6" max="6" width="16.5703125" style="126" customWidth="1"/>
    <col min="7" max="16384" width="9.140625" style="126"/>
  </cols>
  <sheetData>
    <row r="1" spans="1:6" ht="25.5" customHeight="1">
      <c r="A1" s="704" t="s">
        <v>122</v>
      </c>
      <c r="B1" s="705"/>
      <c r="C1" s="705"/>
      <c r="D1" s="705"/>
      <c r="E1" s="705"/>
      <c r="F1" s="706"/>
    </row>
    <row r="2" spans="1:6">
      <c r="A2" s="88" t="s">
        <v>67</v>
      </c>
      <c r="B2" s="89" t="s">
        <v>78</v>
      </c>
      <c r="C2" s="90" t="s">
        <v>80</v>
      </c>
      <c r="D2" s="89" t="s">
        <v>123</v>
      </c>
      <c r="E2" s="91" t="s">
        <v>81</v>
      </c>
      <c r="F2" s="92" t="s">
        <v>82</v>
      </c>
    </row>
    <row r="3" spans="1:6">
      <c r="A3" s="93"/>
      <c r="B3" s="94"/>
      <c r="C3" s="95"/>
      <c r="D3" s="94"/>
      <c r="E3" s="96" t="s">
        <v>729</v>
      </c>
      <c r="F3" s="97"/>
    </row>
    <row r="4" spans="1:6" ht="31.5">
      <c r="A4" s="128"/>
      <c r="B4" s="129" t="s">
        <v>665</v>
      </c>
      <c r="C4" s="130"/>
      <c r="D4" s="130"/>
      <c r="E4" s="130"/>
      <c r="F4" s="131"/>
    </row>
    <row r="5" spans="1:6">
      <c r="A5" s="132"/>
      <c r="B5" s="133"/>
      <c r="C5" s="105"/>
      <c r="D5" s="105"/>
      <c r="E5" s="105"/>
      <c r="F5" s="121"/>
    </row>
    <row r="6" spans="1:6">
      <c r="A6" s="102"/>
      <c r="B6" s="108"/>
      <c r="C6" s="105"/>
      <c r="D6" s="105"/>
      <c r="E6" s="105"/>
      <c r="F6" s="121"/>
    </row>
    <row r="7" spans="1:6" ht="75.75">
      <c r="A7" s="134" t="s">
        <v>86</v>
      </c>
      <c r="B7" s="135" t="s">
        <v>666</v>
      </c>
      <c r="C7" s="136">
        <v>1</v>
      </c>
      <c r="D7" s="137" t="s">
        <v>148</v>
      </c>
      <c r="E7" s="138"/>
      <c r="F7" s="139">
        <f>E7*C7</f>
        <v>0</v>
      </c>
    </row>
    <row r="8" spans="1:6">
      <c r="A8" s="140"/>
      <c r="B8" s="135"/>
      <c r="C8" s="136"/>
      <c r="D8" s="141"/>
      <c r="E8" s="142"/>
      <c r="F8" s="143"/>
    </row>
    <row r="9" spans="1:6">
      <c r="A9" s="144"/>
      <c r="B9" s="145"/>
      <c r="C9" s="136"/>
      <c r="D9" s="146"/>
      <c r="E9" s="142"/>
      <c r="F9" s="143"/>
    </row>
    <row r="10" spans="1:6" ht="66.95" customHeight="1">
      <c r="A10" s="147" t="s">
        <v>90</v>
      </c>
      <c r="B10" s="148" t="s">
        <v>667</v>
      </c>
      <c r="C10" s="136">
        <v>1</v>
      </c>
      <c r="D10" s="137" t="s">
        <v>148</v>
      </c>
      <c r="E10" s="138"/>
      <c r="F10" s="139">
        <f>E10*C10</f>
        <v>0</v>
      </c>
    </row>
    <row r="11" spans="1:6">
      <c r="A11" s="144"/>
      <c r="B11" s="145"/>
      <c r="C11" s="136"/>
      <c r="D11" s="146"/>
      <c r="E11" s="142"/>
      <c r="F11" s="143"/>
    </row>
    <row r="12" spans="1:6" ht="45">
      <c r="A12" s="144" t="s">
        <v>92</v>
      </c>
      <c r="B12" s="149" t="s">
        <v>668</v>
      </c>
      <c r="C12" s="136">
        <v>200</v>
      </c>
      <c r="D12" s="150" t="s">
        <v>31</v>
      </c>
      <c r="E12" s="151"/>
      <c r="F12" s="139">
        <f>E12*C12</f>
        <v>0</v>
      </c>
    </row>
    <row r="13" spans="1:6">
      <c r="A13" s="144"/>
      <c r="B13" s="145"/>
      <c r="C13" s="136"/>
      <c r="D13" s="146"/>
      <c r="E13" s="142"/>
      <c r="F13" s="143"/>
    </row>
    <row r="14" spans="1:6" ht="30.75">
      <c r="A14" s="144" t="s">
        <v>94</v>
      </c>
      <c r="B14" s="152" t="s">
        <v>669</v>
      </c>
      <c r="C14" s="136">
        <v>1</v>
      </c>
      <c r="D14" s="137" t="s">
        <v>148</v>
      </c>
      <c r="E14" s="138"/>
      <c r="F14" s="139">
        <f>E14*C14</f>
        <v>0</v>
      </c>
    </row>
    <row r="15" spans="1:6">
      <c r="A15" s="144"/>
      <c r="B15" s="145"/>
      <c r="C15" s="136"/>
      <c r="D15" s="146"/>
      <c r="E15" s="142"/>
      <c r="F15" s="143"/>
    </row>
    <row r="16" spans="1:6">
      <c r="A16" s="144"/>
      <c r="B16" s="145"/>
      <c r="C16" s="136"/>
      <c r="D16" s="146"/>
      <c r="E16" s="142"/>
      <c r="F16" s="143"/>
    </row>
    <row r="17" spans="1:6">
      <c r="A17" s="153"/>
      <c r="B17" s="145"/>
      <c r="C17" s="136"/>
      <c r="D17" s="146"/>
      <c r="E17" s="142"/>
      <c r="F17" s="154"/>
    </row>
    <row r="18" spans="1:6">
      <c r="A18" s="153"/>
      <c r="B18" s="155" t="s">
        <v>670</v>
      </c>
      <c r="C18" s="136"/>
      <c r="D18" s="146"/>
      <c r="E18" s="142"/>
      <c r="F18" s="143"/>
    </row>
    <row r="19" spans="1:6">
      <c r="A19" s="156"/>
      <c r="B19" s="157" t="s">
        <v>243</v>
      </c>
      <c r="C19" s="158"/>
      <c r="D19" s="159"/>
      <c r="E19" s="142"/>
      <c r="F19" s="160">
        <f>SUM(F7:F18)</f>
        <v>0</v>
      </c>
    </row>
    <row r="20" spans="1:6">
      <c r="A20" s="161"/>
      <c r="B20" s="162"/>
      <c r="C20" s="163"/>
      <c r="D20" s="164"/>
      <c r="E20" s="165"/>
      <c r="F20" s="166"/>
    </row>
    <row r="21" spans="1:6" ht="20.25" customHeight="1">
      <c r="A21" s="51"/>
      <c r="B21" s="87"/>
      <c r="C21" s="51"/>
      <c r="D21" s="51"/>
      <c r="E21" s="51"/>
      <c r="F21" s="51"/>
    </row>
    <row r="22" spans="1:6" ht="20.25" customHeight="1">
      <c r="A22" s="51"/>
      <c r="B22" s="87"/>
      <c r="C22" s="51"/>
      <c r="D22" s="51"/>
      <c r="E22" s="51"/>
      <c r="F22" s="51"/>
    </row>
    <row r="23" spans="1:6">
      <c r="A23" s="51"/>
      <c r="B23" s="87"/>
      <c r="C23" s="51"/>
      <c r="D23" s="51"/>
      <c r="E23" s="51"/>
      <c r="F23" s="51"/>
    </row>
    <row r="24" spans="1:6">
      <c r="A24" s="51"/>
      <c r="B24" s="87"/>
      <c r="C24" s="51"/>
      <c r="D24" s="51"/>
      <c r="E24" s="51"/>
      <c r="F24" s="51"/>
    </row>
    <row r="25" spans="1:6" ht="31.5">
      <c r="A25" s="128"/>
      <c r="B25" s="129" t="s">
        <v>671</v>
      </c>
      <c r="C25" s="130"/>
      <c r="D25" s="130"/>
      <c r="E25" s="130"/>
      <c r="F25" s="131"/>
    </row>
    <row r="26" spans="1:6">
      <c r="A26" s="144"/>
      <c r="B26" s="145"/>
      <c r="C26" s="136"/>
      <c r="D26" s="146"/>
      <c r="E26" s="142"/>
      <c r="F26" s="143"/>
    </row>
    <row r="27" spans="1:6" ht="30.75">
      <c r="A27" s="134" t="s">
        <v>92</v>
      </c>
      <c r="B27" s="135" t="s">
        <v>672</v>
      </c>
      <c r="C27" s="136"/>
      <c r="D27" s="137" t="s">
        <v>673</v>
      </c>
      <c r="E27" s="167"/>
      <c r="F27" s="139">
        <v>53000</v>
      </c>
    </row>
    <row r="28" spans="1:6">
      <c r="A28" s="140"/>
      <c r="B28" s="135"/>
      <c r="C28" s="136"/>
      <c r="D28" s="141"/>
      <c r="E28" s="142"/>
      <c r="F28" s="143"/>
    </row>
    <row r="29" spans="1:6">
      <c r="A29" s="144" t="s">
        <v>94</v>
      </c>
      <c r="B29" s="145" t="s">
        <v>435</v>
      </c>
      <c r="C29" s="136"/>
      <c r="D29" s="146" t="s">
        <v>139</v>
      </c>
      <c r="E29" s="142">
        <v>25</v>
      </c>
      <c r="F29" s="143">
        <f>0.25*F27</f>
        <v>13250</v>
      </c>
    </row>
    <row r="30" spans="1:6">
      <c r="A30" s="144"/>
      <c r="B30" s="145"/>
      <c r="C30" s="136"/>
      <c r="D30" s="146"/>
      <c r="E30" s="142"/>
      <c r="F30" s="143"/>
    </row>
    <row r="31" spans="1:6">
      <c r="A31" s="144"/>
      <c r="B31" s="145"/>
      <c r="C31" s="136"/>
      <c r="D31" s="146"/>
      <c r="E31" s="142"/>
      <c r="F31" s="143"/>
    </row>
    <row r="32" spans="1:6">
      <c r="A32" s="153"/>
      <c r="B32" s="145"/>
      <c r="C32" s="136"/>
      <c r="D32" s="146"/>
      <c r="E32" s="142"/>
      <c r="F32" s="154"/>
    </row>
    <row r="33" spans="1:6">
      <c r="A33" s="153"/>
      <c r="B33" s="155" t="s">
        <v>674</v>
      </c>
      <c r="C33" s="136"/>
      <c r="D33" s="146"/>
      <c r="E33" s="142"/>
      <c r="F33" s="143"/>
    </row>
    <row r="34" spans="1:6">
      <c r="A34" s="156"/>
      <c r="B34" s="157" t="s">
        <v>243</v>
      </c>
      <c r="C34" s="158"/>
      <c r="D34" s="159"/>
      <c r="E34" s="142"/>
      <c r="F34" s="160">
        <f>SUM(F26:F33)</f>
        <v>66250</v>
      </c>
    </row>
    <row r="35" spans="1:6">
      <c r="A35" s="161"/>
      <c r="B35" s="162"/>
      <c r="C35" s="163"/>
      <c r="D35" s="164"/>
      <c r="E35" s="165"/>
      <c r="F35" s="166"/>
    </row>
  </sheetData>
  <mergeCells count="1">
    <mergeCell ref="A1:F1"/>
  </mergeCells>
  <pageMargins left="0.3" right="0.219444444444444" top="0.75" bottom="0.75" header="0.30972222222222201" footer="0.30972222222222201"/>
  <pageSetup paperSize="9" scale="88" orientation="portrait" r:id="rId1"/>
  <rowBreaks count="1" manualBreakCount="1">
    <brk id="3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</vt:i4>
      </vt:variant>
    </vt:vector>
  </HeadingPairs>
  <TitlesOfParts>
    <vt:vector size="26" baseType="lpstr">
      <vt:lpstr>GEN. SUMMARY</vt:lpstr>
      <vt:lpstr>Bill 1 GEN. ITEM</vt:lpstr>
      <vt:lpstr>Bill 2 Driveway</vt:lpstr>
      <vt:lpstr>Bill 3 parking space</vt:lpstr>
      <vt:lpstr>Bill 4 Weighbridge Pit</vt:lpstr>
      <vt:lpstr>Bill 5 U - Drain</vt:lpstr>
      <vt:lpstr>Bill 6 BUILDINGS</vt:lpstr>
      <vt:lpstr>Bill 7 Septic Tank &amp; chainlink</vt:lpstr>
      <vt:lpstr>Bill 8 Equip &amp; Bill 9 Relocat.</vt:lpstr>
      <vt:lpstr>Bill 10 SPEED TABLE PAV</vt:lpstr>
      <vt:lpstr>Bill 11 Police Post</vt:lpstr>
      <vt:lpstr>SPEED TABLE</vt:lpstr>
      <vt:lpstr>Bill 12 Gantry</vt:lpstr>
      <vt:lpstr>Bill 13 Traffic Signal</vt:lpstr>
      <vt:lpstr>'Bill 1 GEN. ITEM'!Print_Area</vt:lpstr>
      <vt:lpstr>'Bill 11 Police Post'!Print_Area</vt:lpstr>
      <vt:lpstr>'Bill 13 Traffic Signal'!Print_Area</vt:lpstr>
      <vt:lpstr>'Bill 3 parking space'!Print_Area</vt:lpstr>
      <vt:lpstr>'Bill 5 U - Drain'!Print_Area</vt:lpstr>
      <vt:lpstr>'Bill 7 Septic Tank &amp; chainlink'!Print_Area</vt:lpstr>
      <vt:lpstr>'Bill 8 Equip &amp; Bill 9 Relocat.'!Print_Area</vt:lpstr>
      <vt:lpstr>'GEN. SUMMARY'!Print_Area</vt:lpstr>
      <vt:lpstr>'Bill 2 Driveway'!Print_Titles</vt:lpstr>
      <vt:lpstr>'Bill 3 parking space'!Print_Titles</vt:lpstr>
      <vt:lpstr>'Bill 6 BUILDINGS'!Print_Titles</vt:lpstr>
      <vt:lpstr>'Bill 7 Septic Tank &amp; chainlink'!Print_Titles</vt:lpstr>
    </vt:vector>
  </TitlesOfParts>
  <Company>Deftones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VAN DER PLOEG Johannes (EEAS-ACCRA)</cp:lastModifiedBy>
  <cp:lastPrinted>2018-11-14T10:01:18Z</cp:lastPrinted>
  <dcterms:created xsi:type="dcterms:W3CDTF">2014-06-04T10:13:55Z</dcterms:created>
  <dcterms:modified xsi:type="dcterms:W3CDTF">2019-05-06T17:32:39Z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1033-10.2.0.7635</vt:lpwstr>
  </property>
</Properties>
</file>